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2015" windowHeight="5775" tabRatio="811" activeTab="2"/>
  </bookViews>
  <sheets>
    <sheet name="INFO" sheetId="18" r:id="rId1"/>
    <sheet name="L1-21056" sheetId="15" r:id="rId2"/>
    <sheet name="Nciht verw. L2-21057" sheetId="19" r:id="rId3"/>
  </sheets>
  <definedNames>
    <definedName name="_xlnm.Print_Titles" localSheetId="1">'L1-21056'!$1:$23</definedName>
    <definedName name="_xlnm.Print_Titles" localSheetId="2">'Nciht verw. L2-21057'!$1:$23</definedName>
    <definedName name="_xlnm.Print_Area" localSheetId="1">'L1-21056'!$A$1:$U$301</definedName>
    <definedName name="_xlnm.Print_Area" localSheetId="2">'Nciht verw. L2-21057'!$A$1:$U$316</definedName>
  </definedNames>
  <calcPr calcId="144525"/>
</workbook>
</file>

<file path=xl/calcChain.xml><?xml version="1.0" encoding="utf-8"?>
<calcChain xmlns="http://schemas.openxmlformats.org/spreadsheetml/2006/main">
  <c r="K24" i="15" l="1"/>
  <c r="Q81" i="15" l="1"/>
  <c r="O81" i="15"/>
  <c r="K81" i="15"/>
  <c r="I81" i="15"/>
  <c r="K178" i="15" l="1"/>
  <c r="I178" i="15"/>
  <c r="D4" i="15" l="1"/>
  <c r="O5" i="19" l="1"/>
  <c r="N29" i="15"/>
  <c r="N28" i="19"/>
  <c r="I75" i="19" l="1"/>
  <c r="I76" i="19"/>
  <c r="I77" i="19"/>
  <c r="K75" i="19"/>
  <c r="K76" i="19"/>
  <c r="K77" i="19"/>
  <c r="N75" i="19"/>
  <c r="O75" i="19" s="1"/>
  <c r="N76" i="19"/>
  <c r="O76" i="19" s="1"/>
  <c r="N77" i="19"/>
  <c r="O77" i="19" s="1"/>
  <c r="Q76" i="19"/>
  <c r="N75" i="15"/>
  <c r="Q75" i="15" s="1"/>
  <c r="N76" i="15"/>
  <c r="Q76" i="15" s="1"/>
  <c r="K75" i="15"/>
  <c r="K76" i="15"/>
  <c r="I75" i="15"/>
  <c r="I76" i="15"/>
  <c r="N234" i="15"/>
  <c r="N234" i="19"/>
  <c r="N31" i="19"/>
  <c r="K80" i="15"/>
  <c r="K81" i="19"/>
  <c r="N80" i="19"/>
  <c r="N81" i="19"/>
  <c r="O81" i="19" s="1"/>
  <c r="I81" i="19"/>
  <c r="N25" i="19"/>
  <c r="Q75" i="19" l="1"/>
  <c r="Q77" i="19"/>
  <c r="Q81" i="19"/>
  <c r="N177" i="15"/>
  <c r="N28" i="15" l="1"/>
  <c r="N144" i="19"/>
  <c r="N71" i="19"/>
  <c r="N72" i="19"/>
  <c r="N73" i="19"/>
  <c r="N74" i="19"/>
  <c r="N59" i="19"/>
  <c r="N62" i="19"/>
  <c r="N63" i="19"/>
  <c r="N64" i="19"/>
  <c r="N57" i="19"/>
  <c r="N41" i="19"/>
  <c r="N181" i="15"/>
  <c r="N217" i="15"/>
  <c r="N218" i="15"/>
  <c r="N219" i="15"/>
  <c r="N70" i="15"/>
  <c r="N73" i="15"/>
  <c r="O75" i="15"/>
  <c r="O76" i="15"/>
  <c r="N80" i="15"/>
  <c r="N68" i="15"/>
  <c r="N55" i="15"/>
  <c r="N57" i="15"/>
  <c r="N58" i="15"/>
  <c r="N59" i="15"/>
  <c r="N60" i="15"/>
  <c r="N61" i="15"/>
  <c r="N62" i="15"/>
  <c r="N63" i="15"/>
  <c r="N145" i="19"/>
  <c r="N179" i="15"/>
  <c r="N36" i="15"/>
  <c r="N225" i="15" l="1"/>
  <c r="N226" i="15"/>
  <c r="N227" i="15"/>
  <c r="N228" i="15"/>
  <c r="N229" i="15"/>
  <c r="N230" i="15"/>
  <c r="N231" i="15"/>
  <c r="N232" i="15"/>
  <c r="N233" i="15"/>
  <c r="N235" i="15"/>
  <c r="N236" i="15"/>
  <c r="N237" i="15"/>
  <c r="N238" i="15"/>
  <c r="N223" i="15"/>
  <c r="N254" i="19"/>
  <c r="N255" i="19"/>
  <c r="N256" i="19"/>
  <c r="N257" i="19"/>
  <c r="N258" i="19"/>
  <c r="N259" i="19"/>
  <c r="N260" i="19"/>
  <c r="N261" i="19"/>
  <c r="N262" i="19"/>
  <c r="N263" i="19"/>
  <c r="N264" i="19"/>
  <c r="N265" i="19"/>
  <c r="N253" i="19"/>
  <c r="N245" i="19"/>
  <c r="N249" i="19"/>
  <c r="N225" i="19"/>
  <c r="N226" i="19"/>
  <c r="N227" i="19"/>
  <c r="N228" i="19"/>
  <c r="N229" i="19"/>
  <c r="N230" i="19"/>
  <c r="N231" i="19"/>
  <c r="N232" i="19"/>
  <c r="N233" i="19"/>
  <c r="N235" i="19"/>
  <c r="N236" i="19"/>
  <c r="N237" i="19"/>
  <c r="N238" i="19"/>
  <c r="N223" i="19"/>
  <c r="N211" i="19"/>
  <c r="N212" i="19"/>
  <c r="N213" i="19"/>
  <c r="N215" i="19"/>
  <c r="N216" i="19"/>
  <c r="N217" i="19"/>
  <c r="N218" i="19"/>
  <c r="N219" i="19"/>
  <c r="N220" i="19"/>
  <c r="N221" i="19"/>
  <c r="N222" i="19"/>
  <c r="N210" i="19"/>
  <c r="N193" i="19"/>
  <c r="N194" i="19"/>
  <c r="N195" i="19"/>
  <c r="N196" i="19"/>
  <c r="N197" i="19"/>
  <c r="N198" i="19"/>
  <c r="N199" i="19"/>
  <c r="N200" i="19"/>
  <c r="N201" i="19"/>
  <c r="N202" i="19"/>
  <c r="N203" i="19"/>
  <c r="N192" i="19"/>
  <c r="N182" i="19"/>
  <c r="N187" i="19"/>
  <c r="N168" i="19"/>
  <c r="N142" i="19"/>
  <c r="N143" i="19"/>
  <c r="N146" i="19"/>
  <c r="N147" i="19"/>
  <c r="N148" i="19"/>
  <c r="N149" i="19"/>
  <c r="N150" i="19"/>
  <c r="N151" i="19"/>
  <c r="N152" i="19"/>
  <c r="N153" i="19"/>
  <c r="N154" i="19"/>
  <c r="N155" i="19"/>
  <c r="N156" i="19"/>
  <c r="N141" i="19"/>
  <c r="N116" i="19"/>
  <c r="N117" i="19"/>
  <c r="Q117" i="19" s="1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85" i="19"/>
  <c r="N68" i="19"/>
  <c r="N69" i="19"/>
  <c r="N78" i="19"/>
  <c r="N79" i="19"/>
  <c r="Q80" i="19"/>
  <c r="N82" i="19"/>
  <c r="N83" i="19"/>
  <c r="N84" i="19"/>
  <c r="N40" i="19"/>
  <c r="N42" i="19"/>
  <c r="N44" i="19"/>
  <c r="N45" i="19"/>
  <c r="N47" i="19"/>
  <c r="N48" i="19"/>
  <c r="N49" i="19"/>
  <c r="N50" i="19"/>
  <c r="N51" i="19"/>
  <c r="N52" i="19"/>
  <c r="N39" i="19"/>
  <c r="N26" i="19"/>
  <c r="N27" i="19"/>
  <c r="N29" i="19"/>
  <c r="N30" i="19"/>
  <c r="N32" i="19"/>
  <c r="N33" i="19"/>
  <c r="N35" i="19"/>
  <c r="N36" i="19"/>
  <c r="N37" i="19"/>
  <c r="N24" i="19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53" i="15"/>
  <c r="N245" i="15"/>
  <c r="N249" i="15"/>
  <c r="N211" i="15"/>
  <c r="N212" i="15"/>
  <c r="N213" i="15"/>
  <c r="N214" i="15"/>
  <c r="N215" i="15"/>
  <c r="N216" i="15"/>
  <c r="N220" i="15"/>
  <c r="N221" i="15"/>
  <c r="N222" i="15"/>
  <c r="N210" i="15"/>
  <c r="N193" i="15"/>
  <c r="N194" i="15"/>
  <c r="N195" i="15"/>
  <c r="N196" i="15"/>
  <c r="N197" i="15"/>
  <c r="N198" i="15"/>
  <c r="N199" i="15"/>
  <c r="N200" i="15"/>
  <c r="N201" i="15"/>
  <c r="N202" i="15"/>
  <c r="N203" i="15"/>
  <c r="N192" i="15"/>
  <c r="N178" i="15"/>
  <c r="N180" i="15"/>
  <c r="N182" i="15"/>
  <c r="N186" i="15"/>
  <c r="N187" i="15"/>
  <c r="N189" i="15"/>
  <c r="N190" i="15"/>
  <c r="N176" i="15"/>
  <c r="N168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41" i="15"/>
  <c r="N115" i="15"/>
  <c r="N116" i="15"/>
  <c r="N117" i="15"/>
  <c r="Q117" i="15" s="1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01" i="15"/>
  <c r="N102" i="15"/>
  <c r="N103" i="15"/>
  <c r="N104" i="15"/>
  <c r="N100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85" i="15"/>
  <c r="N6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39" i="15"/>
  <c r="N25" i="15"/>
  <c r="N26" i="15"/>
  <c r="N27" i="15"/>
  <c r="N31" i="15"/>
  <c r="N33" i="15"/>
  <c r="N35" i="15"/>
  <c r="N37" i="15"/>
  <c r="C15" i="18"/>
  <c r="D4" i="19" s="1"/>
  <c r="C114" i="15"/>
  <c r="H114" i="15"/>
  <c r="S114" i="15"/>
  <c r="T114" i="15"/>
  <c r="S239" i="15"/>
  <c r="T239" i="15"/>
  <c r="S67" i="19"/>
  <c r="S24" i="19"/>
  <c r="T253" i="19"/>
  <c r="S253" i="19"/>
  <c r="T239" i="19"/>
  <c r="S239" i="19"/>
  <c r="T223" i="19"/>
  <c r="S223" i="19"/>
  <c r="T210" i="19"/>
  <c r="S210" i="19"/>
  <c r="T191" i="19"/>
  <c r="S191" i="19"/>
  <c r="T176" i="19"/>
  <c r="S176" i="19"/>
  <c r="T162" i="19"/>
  <c r="S162" i="19"/>
  <c r="T141" i="19"/>
  <c r="S141" i="19"/>
  <c r="T114" i="19"/>
  <c r="S114" i="19"/>
  <c r="T85" i="19"/>
  <c r="S85" i="19"/>
  <c r="T67" i="19"/>
  <c r="T39" i="19"/>
  <c r="S39" i="19"/>
  <c r="T24" i="19"/>
  <c r="T253" i="15"/>
  <c r="S253" i="15"/>
  <c r="T223" i="15"/>
  <c r="S223" i="15"/>
  <c r="T210" i="15"/>
  <c r="S210" i="15"/>
  <c r="T176" i="15"/>
  <c r="S176" i="15"/>
  <c r="T162" i="15"/>
  <c r="T191" i="15"/>
  <c r="S191" i="15"/>
  <c r="S162" i="15"/>
  <c r="T141" i="15"/>
  <c r="S141" i="15"/>
  <c r="T85" i="15"/>
  <c r="S85" i="15"/>
  <c r="T67" i="15"/>
  <c r="S67" i="15"/>
  <c r="T39" i="15"/>
  <c r="S39" i="15"/>
  <c r="T24" i="15"/>
  <c r="S24" i="15"/>
  <c r="C253" i="19"/>
  <c r="C239" i="19"/>
  <c r="C223" i="19"/>
  <c r="C210" i="19"/>
  <c r="C191" i="19"/>
  <c r="C176" i="19"/>
  <c r="C162" i="19"/>
  <c r="C141" i="19"/>
  <c r="C114" i="19"/>
  <c r="C85" i="19"/>
  <c r="C67" i="19"/>
  <c r="C53" i="19"/>
  <c r="C39" i="19"/>
  <c r="C24" i="19"/>
  <c r="C162" i="15"/>
  <c r="C191" i="15"/>
  <c r="C253" i="15"/>
  <c r="C239" i="15"/>
  <c r="C223" i="15"/>
  <c r="C210" i="15"/>
  <c r="C176" i="15"/>
  <c r="C141" i="15"/>
  <c r="C85" i="15"/>
  <c r="C67" i="15"/>
  <c r="C53" i="15"/>
  <c r="C39" i="15"/>
  <c r="C24" i="15"/>
  <c r="O4" i="19"/>
  <c r="D14" i="19"/>
  <c r="B1" i="19"/>
  <c r="B2" i="19"/>
  <c r="B4" i="19"/>
  <c r="B314" i="19"/>
  <c r="B313" i="19"/>
  <c r="B312" i="19"/>
  <c r="H253" i="19"/>
  <c r="H239" i="19"/>
  <c r="H223" i="19"/>
  <c r="H210" i="19"/>
  <c r="H208" i="19"/>
  <c r="K208" i="19" s="1"/>
  <c r="H204" i="19"/>
  <c r="I205" i="19" s="1"/>
  <c r="N191" i="19"/>
  <c r="H191" i="19"/>
  <c r="K178" i="19"/>
  <c r="I178" i="19"/>
  <c r="H176" i="19"/>
  <c r="N162" i="19"/>
  <c r="H162" i="19"/>
  <c r="H141" i="19"/>
  <c r="H137" i="19"/>
  <c r="K138" i="19" s="1"/>
  <c r="K117" i="19"/>
  <c r="I117" i="19"/>
  <c r="H114" i="19"/>
  <c r="H100" i="19"/>
  <c r="I111" i="19" s="1"/>
  <c r="H85" i="19"/>
  <c r="H67" i="19"/>
  <c r="H53" i="19"/>
  <c r="H39" i="19"/>
  <c r="N38" i="19"/>
  <c r="H24" i="19"/>
  <c r="H141" i="15"/>
  <c r="H85" i="15"/>
  <c r="H137" i="15"/>
  <c r="K138" i="15" s="1"/>
  <c r="H208" i="15"/>
  <c r="I208" i="15" s="1"/>
  <c r="H100" i="15"/>
  <c r="K105" i="15" s="1"/>
  <c r="I117" i="15"/>
  <c r="K117" i="15"/>
  <c r="H253" i="15"/>
  <c r="H239" i="15"/>
  <c r="H223" i="15"/>
  <c r="H210" i="15"/>
  <c r="H204" i="15"/>
  <c r="I205" i="15" s="1"/>
  <c r="H191" i="15"/>
  <c r="I203" i="15" s="1"/>
  <c r="H176" i="15"/>
  <c r="H162" i="15"/>
  <c r="I171" i="15" s="1"/>
  <c r="H67" i="15"/>
  <c r="H53" i="15"/>
  <c r="H39" i="15"/>
  <c r="H24" i="15"/>
  <c r="B301" i="15"/>
  <c r="B300" i="15"/>
  <c r="B299" i="15"/>
  <c r="B4" i="15"/>
  <c r="O5" i="15"/>
  <c r="O4" i="15"/>
  <c r="B1" i="15"/>
  <c r="D14" i="15"/>
  <c r="Q224" i="15" l="1"/>
  <c r="K224" i="15"/>
  <c r="O224" i="15"/>
  <c r="I224" i="15"/>
  <c r="Q224" i="19"/>
  <c r="K224" i="19"/>
  <c r="O224" i="19"/>
  <c r="I224" i="19"/>
  <c r="I66" i="15"/>
  <c r="I56" i="15"/>
  <c r="K56" i="15"/>
  <c r="O56" i="15"/>
  <c r="Q56" i="15"/>
  <c r="K56" i="19"/>
  <c r="O56" i="19"/>
  <c r="Q56" i="19"/>
  <c r="I56" i="19"/>
  <c r="K34" i="15"/>
  <c r="O34" i="15"/>
  <c r="Q34" i="15"/>
  <c r="I34" i="15"/>
  <c r="K34" i="19"/>
  <c r="I34" i="19"/>
  <c r="O34" i="19"/>
  <c r="Q34" i="19"/>
  <c r="Q184" i="19"/>
  <c r="I184" i="19"/>
  <c r="K184" i="19"/>
  <c r="O184" i="19"/>
  <c r="Q234" i="19"/>
  <c r="I234" i="19"/>
  <c r="K234" i="19"/>
  <c r="O234" i="19"/>
  <c r="I242" i="19"/>
  <c r="K242" i="19"/>
  <c r="O242" i="19"/>
  <c r="Q242" i="19"/>
  <c r="O77" i="15"/>
  <c r="I77" i="15"/>
  <c r="Q74" i="15"/>
  <c r="Q77" i="15"/>
  <c r="K77" i="15"/>
  <c r="Q242" i="15"/>
  <c r="O242" i="15"/>
  <c r="I242" i="15"/>
  <c r="K242" i="15"/>
  <c r="O179" i="15"/>
  <c r="K184" i="15"/>
  <c r="I184" i="15"/>
  <c r="O184" i="15"/>
  <c r="Q184" i="15"/>
  <c r="K234" i="15"/>
  <c r="O234" i="15"/>
  <c r="Q234" i="15"/>
  <c r="I234" i="15"/>
  <c r="K144" i="19"/>
  <c r="O144" i="19"/>
  <c r="Q144" i="19"/>
  <c r="K233" i="19"/>
  <c r="O233" i="19"/>
  <c r="Q233" i="19"/>
  <c r="I233" i="19"/>
  <c r="K233" i="15"/>
  <c r="K231" i="15"/>
  <c r="I233" i="15"/>
  <c r="Q169" i="15"/>
  <c r="O233" i="15"/>
  <c r="Q233" i="15"/>
  <c r="O199" i="15"/>
  <c r="Q199" i="15"/>
  <c r="O171" i="15"/>
  <c r="Q171" i="15"/>
  <c r="I143" i="19"/>
  <c r="I144" i="19"/>
  <c r="O95" i="19"/>
  <c r="Q95" i="19"/>
  <c r="I95" i="19"/>
  <c r="K95" i="19"/>
  <c r="K218" i="19"/>
  <c r="I219" i="19"/>
  <c r="K219" i="19"/>
  <c r="O219" i="19"/>
  <c r="Q219" i="19"/>
  <c r="I263" i="19"/>
  <c r="I262" i="19"/>
  <c r="K262" i="19"/>
  <c r="O262" i="19"/>
  <c r="Q262" i="19"/>
  <c r="I84" i="19"/>
  <c r="Q78" i="19"/>
  <c r="I80" i="19"/>
  <c r="K80" i="19"/>
  <c r="O80" i="19"/>
  <c r="K173" i="19"/>
  <c r="I171" i="19"/>
  <c r="K171" i="19"/>
  <c r="O171" i="19"/>
  <c r="Q171" i="19"/>
  <c r="K245" i="19"/>
  <c r="I248" i="19"/>
  <c r="K248" i="19"/>
  <c r="O248" i="19"/>
  <c r="Q248" i="19"/>
  <c r="K52" i="19"/>
  <c r="Q48" i="19"/>
  <c r="I48" i="19"/>
  <c r="K48" i="19"/>
  <c r="O48" i="19"/>
  <c r="I188" i="19"/>
  <c r="I186" i="19"/>
  <c r="K186" i="19"/>
  <c r="O186" i="19"/>
  <c r="Q186" i="19"/>
  <c r="I228" i="19"/>
  <c r="I235" i="19"/>
  <c r="K235" i="19"/>
  <c r="O235" i="19"/>
  <c r="Q235" i="19"/>
  <c r="O151" i="19"/>
  <c r="Q151" i="19"/>
  <c r="I199" i="19"/>
  <c r="K199" i="19"/>
  <c r="O199" i="19"/>
  <c r="Q199" i="19"/>
  <c r="I36" i="19"/>
  <c r="Q32" i="19"/>
  <c r="I32" i="19"/>
  <c r="K32" i="19"/>
  <c r="O32" i="19"/>
  <c r="Q62" i="19"/>
  <c r="I62" i="19"/>
  <c r="K62" i="19"/>
  <c r="O62" i="19"/>
  <c r="I130" i="19"/>
  <c r="K127" i="19"/>
  <c r="I127" i="19"/>
  <c r="I154" i="19"/>
  <c r="I151" i="19"/>
  <c r="K151" i="19"/>
  <c r="K179" i="15"/>
  <c r="I179" i="15"/>
  <c r="Q179" i="15"/>
  <c r="I62" i="15"/>
  <c r="O103" i="15"/>
  <c r="K199" i="15"/>
  <c r="O108" i="15"/>
  <c r="Q106" i="15"/>
  <c r="K258" i="15"/>
  <c r="I262" i="15"/>
  <c r="K262" i="15"/>
  <c r="O32" i="15"/>
  <c r="Q32" i="15"/>
  <c r="Q95" i="15"/>
  <c r="O95" i="15"/>
  <c r="O151" i="15"/>
  <c r="Q151" i="15"/>
  <c r="Q144" i="15"/>
  <c r="O144" i="15"/>
  <c r="K50" i="15"/>
  <c r="I48" i="15"/>
  <c r="K48" i="15"/>
  <c r="I235" i="15"/>
  <c r="K235" i="15"/>
  <c r="I141" i="15"/>
  <c r="I151" i="15"/>
  <c r="I144" i="15"/>
  <c r="K151" i="15"/>
  <c r="K144" i="15"/>
  <c r="Q235" i="15"/>
  <c r="O235" i="15"/>
  <c r="K62" i="15"/>
  <c r="O111" i="15"/>
  <c r="K171" i="15"/>
  <c r="I80" i="15"/>
  <c r="I114" i="15"/>
  <c r="I127" i="15"/>
  <c r="K127" i="15"/>
  <c r="Q186" i="15"/>
  <c r="O186" i="15"/>
  <c r="K249" i="15"/>
  <c r="I248" i="15"/>
  <c r="K248" i="15"/>
  <c r="Q62" i="15"/>
  <c r="O62" i="15"/>
  <c r="O80" i="15"/>
  <c r="Q80" i="15"/>
  <c r="I190" i="15"/>
  <c r="I186" i="15"/>
  <c r="K186" i="15"/>
  <c r="I35" i="15"/>
  <c r="K32" i="15"/>
  <c r="I32" i="15"/>
  <c r="K210" i="15"/>
  <c r="I219" i="15"/>
  <c r="K219" i="15"/>
  <c r="O219" i="15"/>
  <c r="Q219" i="15"/>
  <c r="I96" i="15"/>
  <c r="I95" i="15"/>
  <c r="K95" i="15"/>
  <c r="O48" i="15"/>
  <c r="Q48" i="15"/>
  <c r="O127" i="15"/>
  <c r="Q127" i="15"/>
  <c r="O248" i="15"/>
  <c r="Q248" i="15"/>
  <c r="Q262" i="15"/>
  <c r="O262" i="15"/>
  <c r="I199" i="15"/>
  <c r="O60" i="15"/>
  <c r="O127" i="19"/>
  <c r="Q127" i="19"/>
  <c r="O109" i="15"/>
  <c r="K107" i="15"/>
  <c r="Q110" i="15"/>
  <c r="O107" i="15"/>
  <c r="O104" i="15"/>
  <c r="I104" i="15"/>
  <c r="O114" i="15"/>
  <c r="K111" i="15"/>
  <c r="I108" i="15"/>
  <c r="O105" i="15"/>
  <c r="K103" i="15"/>
  <c r="T53" i="19"/>
  <c r="O73" i="19"/>
  <c r="K73" i="19"/>
  <c r="I73" i="19"/>
  <c r="O245" i="19"/>
  <c r="Q73" i="19"/>
  <c r="Q108" i="15"/>
  <c r="Q104" i="15"/>
  <c r="Q109" i="15"/>
  <c r="I109" i="15"/>
  <c r="K108" i="15"/>
  <c r="O106" i="15"/>
  <c r="Q105" i="15"/>
  <c r="I105" i="15"/>
  <c r="K104" i="15"/>
  <c r="K114" i="15"/>
  <c r="Q111" i="15"/>
  <c r="I111" i="15"/>
  <c r="K110" i="15"/>
  <c r="Q107" i="15"/>
  <c r="I107" i="15"/>
  <c r="K106" i="15"/>
  <c r="Q103" i="15"/>
  <c r="I103" i="15"/>
  <c r="O110" i="15"/>
  <c r="K133" i="15"/>
  <c r="I110" i="15"/>
  <c r="K109" i="15"/>
  <c r="I106" i="15"/>
  <c r="I72" i="15"/>
  <c r="Q73" i="15"/>
  <c r="O73" i="15"/>
  <c r="K73" i="15"/>
  <c r="I73" i="15"/>
  <c r="K130" i="15"/>
  <c r="Q130" i="15"/>
  <c r="I130" i="15"/>
  <c r="S53" i="15"/>
  <c r="O55" i="15"/>
  <c r="O130" i="15"/>
  <c r="K66" i="19"/>
  <c r="O130" i="19"/>
  <c r="K130" i="19"/>
  <c r="Q60" i="19"/>
  <c r="Q130" i="19"/>
  <c r="S53" i="19"/>
  <c r="O70" i="15"/>
  <c r="O141" i="15"/>
  <c r="I142" i="15"/>
  <c r="O147" i="15"/>
  <c r="K142" i="15"/>
  <c r="K40" i="15"/>
  <c r="Q143" i="15"/>
  <c r="Q142" i="15"/>
  <c r="I70" i="15"/>
  <c r="O142" i="15"/>
  <c r="K70" i="15"/>
  <c r="O197" i="19"/>
  <c r="Q142" i="19"/>
  <c r="O142" i="19"/>
  <c r="O134" i="19"/>
  <c r="K249" i="19"/>
  <c r="Q40" i="19"/>
  <c r="I25" i="19"/>
  <c r="K142" i="19"/>
  <c r="K70" i="19"/>
  <c r="I70" i="19"/>
  <c r="Q31" i="19"/>
  <c r="I142" i="19"/>
  <c r="Q70" i="15"/>
  <c r="Q27" i="19"/>
  <c r="Q30" i="19"/>
  <c r="Q33" i="19"/>
  <c r="K38" i="19"/>
  <c r="O25" i="19"/>
  <c r="I29" i="19"/>
  <c r="O36" i="19"/>
  <c r="O143" i="19"/>
  <c r="I149" i="19"/>
  <c r="Q26" i="19"/>
  <c r="O29" i="19"/>
  <c r="I33" i="19"/>
  <c r="Q37" i="19"/>
  <c r="K246" i="19"/>
  <c r="I26" i="19"/>
  <c r="K28" i="19"/>
  <c r="I30" i="19"/>
  <c r="Q35" i="19"/>
  <c r="K37" i="19"/>
  <c r="I150" i="19"/>
  <c r="O152" i="19"/>
  <c r="O156" i="19"/>
  <c r="I245" i="19"/>
  <c r="Q249" i="19"/>
  <c r="K251" i="19"/>
  <c r="O143" i="15"/>
  <c r="I24" i="19"/>
  <c r="K36" i="19"/>
  <c r="O38" i="19"/>
  <c r="I141" i="19"/>
  <c r="I208" i="19"/>
  <c r="I239" i="19"/>
  <c r="I241" i="19"/>
  <c r="Q39" i="19"/>
  <c r="K40" i="19"/>
  <c r="K41" i="19"/>
  <c r="O41" i="19"/>
  <c r="Q42" i="19"/>
  <c r="Q43" i="19"/>
  <c r="K44" i="19"/>
  <c r="Q44" i="19"/>
  <c r="I46" i="19"/>
  <c r="K47" i="19"/>
  <c r="O47" i="19"/>
  <c r="O49" i="19"/>
  <c r="Q50" i="19"/>
  <c r="Q51" i="19"/>
  <c r="O52" i="19"/>
  <c r="K54" i="19"/>
  <c r="K55" i="19"/>
  <c r="I57" i="19"/>
  <c r="K58" i="19"/>
  <c r="K59" i="19"/>
  <c r="K60" i="19"/>
  <c r="I61" i="19"/>
  <c r="K63" i="19"/>
  <c r="K64" i="19"/>
  <c r="I65" i="19"/>
  <c r="K67" i="19"/>
  <c r="Q67" i="19"/>
  <c r="Q68" i="19"/>
  <c r="I71" i="19"/>
  <c r="Q71" i="19"/>
  <c r="Q72" i="19"/>
  <c r="K74" i="19"/>
  <c r="K78" i="19"/>
  <c r="I79" i="19"/>
  <c r="I82" i="19"/>
  <c r="Q82" i="19"/>
  <c r="K84" i="19"/>
  <c r="Q100" i="19"/>
  <c r="I102" i="19"/>
  <c r="K103" i="19"/>
  <c r="I104" i="19"/>
  <c r="Q104" i="19"/>
  <c r="I106" i="19"/>
  <c r="K107" i="19"/>
  <c r="I108" i="19"/>
  <c r="Q108" i="19"/>
  <c r="I110" i="19"/>
  <c r="K111" i="19"/>
  <c r="I116" i="19"/>
  <c r="Q118" i="19"/>
  <c r="Q119" i="19"/>
  <c r="O121" i="19"/>
  <c r="Q123" i="19"/>
  <c r="O125" i="19"/>
  <c r="O129" i="19"/>
  <c r="Q132" i="19"/>
  <c r="Q135" i="19"/>
  <c r="K176" i="19"/>
  <c r="I177" i="19"/>
  <c r="Q177" i="19"/>
  <c r="K179" i="19"/>
  <c r="I180" i="19"/>
  <c r="O180" i="19"/>
  <c r="K181" i="19"/>
  <c r="I182" i="19"/>
  <c r="K183" i="19"/>
  <c r="I185" i="19"/>
  <c r="O185" i="19"/>
  <c r="I187" i="19"/>
  <c r="K188" i="19"/>
  <c r="I189" i="19"/>
  <c r="O189" i="19"/>
  <c r="K190" i="19"/>
  <c r="Q191" i="19"/>
  <c r="O192" i="19"/>
  <c r="O193" i="19"/>
  <c r="Q194" i="19"/>
  <c r="Q195" i="19"/>
  <c r="O196" i="19"/>
  <c r="I198" i="19"/>
  <c r="K200" i="19"/>
  <c r="K201" i="19"/>
  <c r="I202" i="19"/>
  <c r="K203" i="19"/>
  <c r="K205" i="19"/>
  <c r="I212" i="19"/>
  <c r="I213" i="19"/>
  <c r="K214" i="19"/>
  <c r="Q216" i="19"/>
  <c r="I220" i="19"/>
  <c r="I221" i="19"/>
  <c r="K222" i="19"/>
  <c r="O223" i="19"/>
  <c r="O226" i="19"/>
  <c r="Q228" i="19"/>
  <c r="I232" i="19"/>
  <c r="I237" i="19"/>
  <c r="I238" i="19"/>
  <c r="K253" i="19"/>
  <c r="I254" i="19"/>
  <c r="O254" i="19"/>
  <c r="Q255" i="19"/>
  <c r="K257" i="19"/>
  <c r="Q257" i="19"/>
  <c r="Q258" i="19"/>
  <c r="Q259" i="19"/>
  <c r="K261" i="19"/>
  <c r="K264" i="19"/>
  <c r="I265" i="19"/>
  <c r="Q265" i="19"/>
  <c r="Q173" i="19"/>
  <c r="O24" i="19"/>
  <c r="K24" i="19"/>
  <c r="K25" i="19"/>
  <c r="Q25" i="19"/>
  <c r="O26" i="19"/>
  <c r="K27" i="19"/>
  <c r="I28" i="19"/>
  <c r="O28" i="19"/>
  <c r="K29" i="19"/>
  <c r="Q29" i="19"/>
  <c r="O30" i="19"/>
  <c r="K31" i="19"/>
  <c r="K33" i="19"/>
  <c r="I35" i="19"/>
  <c r="O35" i="19"/>
  <c r="Q36" i="19"/>
  <c r="I37" i="19"/>
  <c r="O37" i="19"/>
  <c r="I38" i="19"/>
  <c r="Q38" i="19"/>
  <c r="K39" i="19"/>
  <c r="O39" i="19"/>
  <c r="O40" i="19"/>
  <c r="I42" i="19"/>
  <c r="K43" i="19"/>
  <c r="O43" i="19"/>
  <c r="O44" i="19"/>
  <c r="K45" i="19"/>
  <c r="O45" i="19"/>
  <c r="Q46" i="19"/>
  <c r="Q47" i="19"/>
  <c r="K49" i="19"/>
  <c r="I50" i="19"/>
  <c r="K51" i="19"/>
  <c r="K53" i="19"/>
  <c r="I67" i="19"/>
  <c r="I68" i="19"/>
  <c r="K69" i="19"/>
  <c r="K71" i="19"/>
  <c r="I72" i="19"/>
  <c r="I74" i="19"/>
  <c r="K79" i="19"/>
  <c r="K83" i="19"/>
  <c r="I100" i="19"/>
  <c r="K102" i="19"/>
  <c r="I103" i="19"/>
  <c r="K106" i="19"/>
  <c r="I107" i="19"/>
  <c r="K110" i="19"/>
  <c r="Q115" i="19"/>
  <c r="Q116" i="19"/>
  <c r="O117" i="19"/>
  <c r="Q122" i="19"/>
  <c r="Q131" i="19"/>
  <c r="Q136" i="19"/>
  <c r="I145" i="19"/>
  <c r="I146" i="19"/>
  <c r="O147" i="19"/>
  <c r="O148" i="19"/>
  <c r="I153" i="19"/>
  <c r="O155" i="19"/>
  <c r="I176" i="19"/>
  <c r="O176" i="19"/>
  <c r="K177" i="19"/>
  <c r="Q178" i="19"/>
  <c r="Q179" i="19"/>
  <c r="K180" i="19"/>
  <c r="I181" i="19"/>
  <c r="Q181" i="19"/>
  <c r="Q182" i="19"/>
  <c r="Q183" i="19"/>
  <c r="K185" i="19"/>
  <c r="Q187" i="19"/>
  <c r="Q188" i="19"/>
  <c r="K189" i="19"/>
  <c r="I190" i="19"/>
  <c r="Q190" i="19"/>
  <c r="K191" i="19"/>
  <c r="K192" i="19"/>
  <c r="K193" i="19"/>
  <c r="I194" i="19"/>
  <c r="K195" i="19"/>
  <c r="K196" i="19"/>
  <c r="K197" i="19"/>
  <c r="Q198" i="19"/>
  <c r="O200" i="19"/>
  <c r="O201" i="19"/>
  <c r="Q202" i="19"/>
  <c r="Q203" i="19"/>
  <c r="K210" i="19"/>
  <c r="Q212" i="19"/>
  <c r="I216" i="19"/>
  <c r="I217" i="19"/>
  <c r="Q220" i="19"/>
  <c r="I223" i="19"/>
  <c r="Q225" i="19"/>
  <c r="I227" i="19"/>
  <c r="Q229" i="19"/>
  <c r="K239" i="19"/>
  <c r="Q239" i="19"/>
  <c r="O241" i="19"/>
  <c r="K241" i="19"/>
  <c r="O244" i="19"/>
  <c r="Q245" i="19"/>
  <c r="I249" i="19"/>
  <c r="O251" i="19"/>
  <c r="I253" i="19"/>
  <c r="Q253" i="19"/>
  <c r="Q254" i="19"/>
  <c r="K256" i="19"/>
  <c r="I257" i="19"/>
  <c r="I258" i="19"/>
  <c r="O258" i="19"/>
  <c r="K260" i="19"/>
  <c r="I261" i="19"/>
  <c r="Q261" i="19"/>
  <c r="Q263" i="19"/>
  <c r="K265" i="19"/>
  <c r="T53" i="15"/>
  <c r="Q176" i="19"/>
  <c r="O191" i="19"/>
  <c r="Q196" i="19"/>
  <c r="Q52" i="19"/>
  <c r="O51" i="19"/>
  <c r="O33" i="19"/>
  <c r="Q200" i="19"/>
  <c r="I138" i="19"/>
  <c r="O225" i="19"/>
  <c r="Q192" i="19"/>
  <c r="O177" i="19"/>
  <c r="O255" i="19"/>
  <c r="O259" i="19"/>
  <c r="O263" i="19"/>
  <c r="O194" i="19"/>
  <c r="O198" i="19"/>
  <c r="O202" i="19"/>
  <c r="O195" i="19"/>
  <c r="O203" i="19"/>
  <c r="O178" i="19"/>
  <c r="O179" i="19"/>
  <c r="Q180" i="19"/>
  <c r="O181" i="19"/>
  <c r="O182" i="19"/>
  <c r="O183" i="19"/>
  <c r="Q185" i="19"/>
  <c r="O187" i="19"/>
  <c r="O188" i="19"/>
  <c r="Q189" i="19"/>
  <c r="O190" i="19"/>
  <c r="Q252" i="19"/>
  <c r="O252" i="19"/>
  <c r="Q243" i="19"/>
  <c r="O243" i="19"/>
  <c r="Q244" i="19"/>
  <c r="K244" i="19"/>
  <c r="O246" i="19"/>
  <c r="I251" i="19"/>
  <c r="I244" i="19"/>
  <c r="O42" i="19"/>
  <c r="O46" i="19"/>
  <c r="O50" i="19"/>
  <c r="Q24" i="19"/>
  <c r="O27" i="19"/>
  <c r="Q28" i="19"/>
  <c r="O31" i="19"/>
  <c r="O54" i="19"/>
  <c r="Q54" i="19"/>
  <c r="O57" i="19"/>
  <c r="Q57" i="19"/>
  <c r="O59" i="19"/>
  <c r="Q59" i="19"/>
  <c r="O61" i="19"/>
  <c r="Q61" i="19"/>
  <c r="O63" i="19"/>
  <c r="Q63" i="19"/>
  <c r="O65" i="19"/>
  <c r="Q65" i="19"/>
  <c r="I98" i="19"/>
  <c r="K97" i="19"/>
  <c r="I94" i="19"/>
  <c r="K93" i="19"/>
  <c r="I90" i="19"/>
  <c r="K89" i="19"/>
  <c r="I86" i="19"/>
  <c r="K85" i="19"/>
  <c r="Q99" i="19"/>
  <c r="O98" i="19"/>
  <c r="O97" i="19"/>
  <c r="O96" i="19"/>
  <c r="O94" i="19"/>
  <c r="O93" i="19"/>
  <c r="O92" i="19"/>
  <c r="Q91" i="19"/>
  <c r="O90" i="19"/>
  <c r="O89" i="19"/>
  <c r="O88" i="19"/>
  <c r="Q87" i="19"/>
  <c r="O86" i="19"/>
  <c r="O85" i="19"/>
  <c r="K175" i="19"/>
  <c r="I172" i="19"/>
  <c r="I168" i="19"/>
  <c r="K167" i="19"/>
  <c r="I164" i="19"/>
  <c r="K163" i="19"/>
  <c r="Q174" i="19"/>
  <c r="I174" i="19"/>
  <c r="I173" i="19"/>
  <c r="Q170" i="19"/>
  <c r="I170" i="19"/>
  <c r="I169" i="19"/>
  <c r="Q166" i="19"/>
  <c r="I166" i="19"/>
  <c r="I165" i="19"/>
  <c r="Q162" i="19"/>
  <c r="I162" i="19"/>
  <c r="I175" i="19"/>
  <c r="K174" i="19"/>
  <c r="K172" i="19"/>
  <c r="K170" i="19"/>
  <c r="K169" i="19"/>
  <c r="K168" i="19"/>
  <c r="I167" i="19"/>
  <c r="K166" i="19"/>
  <c r="K165" i="19"/>
  <c r="K164" i="19"/>
  <c r="I163" i="19"/>
  <c r="K162" i="19"/>
  <c r="Q230" i="19"/>
  <c r="O230" i="19"/>
  <c r="Q240" i="19"/>
  <c r="O240" i="19"/>
  <c r="Q53" i="19"/>
  <c r="O53" i="19"/>
  <c r="Q58" i="19"/>
  <c r="O58" i="19"/>
  <c r="Q66" i="19"/>
  <c r="O66" i="19"/>
  <c r="I135" i="19"/>
  <c r="K134" i="19"/>
  <c r="I131" i="19"/>
  <c r="K129" i="19"/>
  <c r="K125" i="19"/>
  <c r="I122" i="19"/>
  <c r="K121" i="19"/>
  <c r="I118" i="19"/>
  <c r="I114" i="19"/>
  <c r="I136" i="19"/>
  <c r="Q133" i="19"/>
  <c r="I133" i="19"/>
  <c r="I132" i="19"/>
  <c r="Q128" i="19"/>
  <c r="I128" i="19"/>
  <c r="Q124" i="19"/>
  <c r="I124" i="19"/>
  <c r="I123" i="19"/>
  <c r="I119" i="19"/>
  <c r="K116" i="19"/>
  <c r="K115" i="19"/>
  <c r="K114" i="19"/>
  <c r="K136" i="19"/>
  <c r="K135" i="19"/>
  <c r="I134" i="19"/>
  <c r="K133" i="19"/>
  <c r="K132" i="19"/>
  <c r="K131" i="19"/>
  <c r="I129" i="19"/>
  <c r="K128" i="19"/>
  <c r="I125" i="19"/>
  <c r="K124" i="19"/>
  <c r="K123" i="19"/>
  <c r="K122" i="19"/>
  <c r="I121" i="19"/>
  <c r="K119" i="19"/>
  <c r="K118" i="19"/>
  <c r="I156" i="19"/>
  <c r="K155" i="19"/>
  <c r="I152" i="19"/>
  <c r="I148" i="19"/>
  <c r="K147" i="19"/>
  <c r="K143" i="19"/>
  <c r="K156" i="19"/>
  <c r="I155" i="19"/>
  <c r="K154" i="19"/>
  <c r="K153" i="19"/>
  <c r="K152" i="19"/>
  <c r="K150" i="19"/>
  <c r="K149" i="19"/>
  <c r="K148" i="19"/>
  <c r="I147" i="19"/>
  <c r="K146" i="19"/>
  <c r="K145" i="19"/>
  <c r="K141" i="19"/>
  <c r="I222" i="19"/>
  <c r="K221" i="19"/>
  <c r="I218" i="19"/>
  <c r="K217" i="19"/>
  <c r="I214" i="19"/>
  <c r="K213" i="19"/>
  <c r="I210" i="19"/>
  <c r="O222" i="19"/>
  <c r="O221" i="19"/>
  <c r="O220" i="19"/>
  <c r="O218" i="19"/>
  <c r="O217" i="19"/>
  <c r="O216" i="19"/>
  <c r="Q215" i="19"/>
  <c r="O214" i="19"/>
  <c r="O213" i="19"/>
  <c r="O212" i="19"/>
  <c r="Q211" i="19"/>
  <c r="O210" i="19"/>
  <c r="Q250" i="19"/>
  <c r="O250" i="19"/>
  <c r="I109" i="19"/>
  <c r="K108" i="19"/>
  <c r="I105" i="19"/>
  <c r="K104" i="19"/>
  <c r="I101" i="19"/>
  <c r="K100" i="19"/>
  <c r="O111" i="19"/>
  <c r="Q110" i="19"/>
  <c r="O109" i="19"/>
  <c r="O108" i="19"/>
  <c r="O107" i="19"/>
  <c r="Q106" i="19"/>
  <c r="O105" i="19"/>
  <c r="O104" i="19"/>
  <c r="O103" i="19"/>
  <c r="Q102" i="19"/>
  <c r="O101" i="19"/>
  <c r="O100" i="19"/>
  <c r="K238" i="19"/>
  <c r="I230" i="19"/>
  <c r="K229" i="19"/>
  <c r="I226" i="19"/>
  <c r="K225" i="19"/>
  <c r="O237" i="19"/>
  <c r="I236" i="19"/>
  <c r="O232" i="19"/>
  <c r="I231" i="19"/>
  <c r="K230" i="19"/>
  <c r="O228" i="19"/>
  <c r="K237" i="19"/>
  <c r="K232" i="19"/>
  <c r="K228" i="19"/>
  <c r="K227" i="19"/>
  <c r="K226" i="19"/>
  <c r="I225" i="19"/>
  <c r="K223" i="19"/>
  <c r="O238" i="19"/>
  <c r="K236" i="19"/>
  <c r="K231" i="19"/>
  <c r="O229" i="19"/>
  <c r="Q238" i="19"/>
  <c r="Q237" i="19"/>
  <c r="Q232" i="19"/>
  <c r="O231" i="19"/>
  <c r="Q231" i="19"/>
  <c r="K247" i="19"/>
  <c r="I247" i="19"/>
  <c r="K86" i="19"/>
  <c r="Q88" i="19"/>
  <c r="K90" i="19"/>
  <c r="Q92" i="19"/>
  <c r="K94" i="19"/>
  <c r="Q96" i="19"/>
  <c r="K98" i="19"/>
  <c r="O163" i="19"/>
  <c r="Q165" i="19"/>
  <c r="O167" i="19"/>
  <c r="Q169" i="19"/>
  <c r="O175" i="19"/>
  <c r="Q85" i="19"/>
  <c r="K87" i="19"/>
  <c r="Q89" i="19"/>
  <c r="K91" i="19"/>
  <c r="Q93" i="19"/>
  <c r="Q97" i="19"/>
  <c r="K99" i="19"/>
  <c r="Q163" i="19"/>
  <c r="O165" i="19"/>
  <c r="Q167" i="19"/>
  <c r="O169" i="19"/>
  <c r="O173" i="19"/>
  <c r="Q175" i="19"/>
  <c r="I87" i="19"/>
  <c r="K88" i="19"/>
  <c r="I91" i="19"/>
  <c r="K92" i="19"/>
  <c r="K96" i="19"/>
  <c r="I99" i="19"/>
  <c r="O116" i="19"/>
  <c r="O119" i="19"/>
  <c r="Q121" i="19"/>
  <c r="O123" i="19"/>
  <c r="Q125" i="19"/>
  <c r="Q129" i="19"/>
  <c r="O132" i="19"/>
  <c r="Q134" i="19"/>
  <c r="O136" i="19"/>
  <c r="Q141" i="19"/>
  <c r="Q145" i="19"/>
  <c r="Q146" i="19"/>
  <c r="Q149" i="19"/>
  <c r="Q150" i="19"/>
  <c r="Q153" i="19"/>
  <c r="Q154" i="19"/>
  <c r="O162" i="19"/>
  <c r="O164" i="19"/>
  <c r="O166" i="19"/>
  <c r="O168" i="19"/>
  <c r="O170" i="19"/>
  <c r="O172" i="19"/>
  <c r="O174" i="19"/>
  <c r="K211" i="19"/>
  <c r="Q213" i="19"/>
  <c r="K215" i="19"/>
  <c r="Q217" i="19"/>
  <c r="Q221" i="19"/>
  <c r="I85" i="19"/>
  <c r="I88" i="19"/>
  <c r="I89" i="19"/>
  <c r="I92" i="19"/>
  <c r="I93" i="19"/>
  <c r="I96" i="19"/>
  <c r="I97" i="19"/>
  <c r="K101" i="19"/>
  <c r="Q103" i="19"/>
  <c r="K105" i="19"/>
  <c r="Q107" i="19"/>
  <c r="K109" i="19"/>
  <c r="Q111" i="19"/>
  <c r="I115" i="19"/>
  <c r="O118" i="19"/>
  <c r="O122" i="19"/>
  <c r="O124" i="19"/>
  <c r="O128" i="19"/>
  <c r="O131" i="19"/>
  <c r="O133" i="19"/>
  <c r="O135" i="19"/>
  <c r="O141" i="19"/>
  <c r="Q143" i="19"/>
  <c r="O146" i="19"/>
  <c r="Q147" i="19"/>
  <c r="O150" i="19"/>
  <c r="O154" i="19"/>
  <c r="Q155" i="19"/>
  <c r="Q164" i="19"/>
  <c r="Q168" i="19"/>
  <c r="Q172" i="19"/>
  <c r="I211" i="19"/>
  <c r="K212" i="19"/>
  <c r="I215" i="19"/>
  <c r="K216" i="19"/>
  <c r="K220" i="19"/>
  <c r="Q223" i="19"/>
  <c r="Q227" i="19"/>
  <c r="I229" i="19"/>
  <c r="O236" i="19"/>
  <c r="Q236" i="19"/>
  <c r="I240" i="19"/>
  <c r="K240" i="19"/>
  <c r="I250" i="19"/>
  <c r="K250" i="19"/>
  <c r="I66" i="19"/>
  <c r="K65" i="19"/>
  <c r="K61" i="19"/>
  <c r="I58" i="19"/>
  <c r="K57" i="19"/>
  <c r="I83" i="19"/>
  <c r="K82" i="19"/>
  <c r="I78" i="19"/>
  <c r="K72" i="19"/>
  <c r="I69" i="19"/>
  <c r="K68" i="19"/>
  <c r="I243" i="19"/>
  <c r="K243" i="19"/>
  <c r="I252" i="19"/>
  <c r="K252" i="19"/>
  <c r="I51" i="19"/>
  <c r="K50" i="19"/>
  <c r="I47" i="19"/>
  <c r="K46" i="19"/>
  <c r="I43" i="19"/>
  <c r="K42" i="19"/>
  <c r="I39" i="19"/>
  <c r="I203" i="19"/>
  <c r="K202" i="19"/>
  <c r="K198" i="19"/>
  <c r="I195" i="19"/>
  <c r="K194" i="19"/>
  <c r="I191" i="19"/>
  <c r="O256" i="19"/>
  <c r="Q256" i="19"/>
  <c r="O260" i="19"/>
  <c r="Q260" i="19"/>
  <c r="O264" i="19"/>
  <c r="Q264" i="19"/>
  <c r="I54" i="19"/>
  <c r="I55" i="19"/>
  <c r="Q55" i="19"/>
  <c r="I59" i="19"/>
  <c r="I60" i="19"/>
  <c r="I63" i="19"/>
  <c r="I64" i="19"/>
  <c r="Q64" i="19"/>
  <c r="O67" i="19"/>
  <c r="O68" i="19"/>
  <c r="O69" i="19"/>
  <c r="Q70" i="19"/>
  <c r="O71" i="19"/>
  <c r="O72" i="19"/>
  <c r="Q74" i="19"/>
  <c r="O78" i="19"/>
  <c r="Q79" i="19"/>
  <c r="O82" i="19"/>
  <c r="O83" i="19"/>
  <c r="Q84" i="19"/>
  <c r="O115" i="19"/>
  <c r="O145" i="19"/>
  <c r="Q148" i="19"/>
  <c r="O149" i="19"/>
  <c r="Q152" i="19"/>
  <c r="O153" i="19"/>
  <c r="Q156" i="19"/>
  <c r="Q226" i="19"/>
  <c r="O227" i="19"/>
  <c r="I40" i="19"/>
  <c r="I41" i="19"/>
  <c r="Q41" i="19"/>
  <c r="I44" i="19"/>
  <c r="I45" i="19"/>
  <c r="Q45" i="19"/>
  <c r="I49" i="19"/>
  <c r="Q49" i="19"/>
  <c r="I52" i="19"/>
  <c r="I53" i="19"/>
  <c r="O55" i="19"/>
  <c r="O64" i="19"/>
  <c r="Q69" i="19"/>
  <c r="O70" i="19"/>
  <c r="O74" i="19"/>
  <c r="O79" i="19"/>
  <c r="Q83" i="19"/>
  <c r="O84" i="19"/>
  <c r="Q86" i="19"/>
  <c r="O87" i="19"/>
  <c r="Q90" i="19"/>
  <c r="O91" i="19"/>
  <c r="Q94" i="19"/>
  <c r="Q98" i="19"/>
  <c r="O99" i="19"/>
  <c r="Q101" i="19"/>
  <c r="O102" i="19"/>
  <c r="Q105" i="19"/>
  <c r="O106" i="19"/>
  <c r="Q109" i="19"/>
  <c r="O110" i="19"/>
  <c r="I192" i="19"/>
  <c r="I193" i="19"/>
  <c r="Q193" i="19"/>
  <c r="I196" i="19"/>
  <c r="I197" i="19"/>
  <c r="Q197" i="19"/>
  <c r="I200" i="19"/>
  <c r="I201" i="19"/>
  <c r="Q201" i="19"/>
  <c r="Q210" i="19"/>
  <c r="O211" i="19"/>
  <c r="Q214" i="19"/>
  <c r="O215" i="19"/>
  <c r="Q218" i="19"/>
  <c r="Q222" i="19"/>
  <c r="Q241" i="19"/>
  <c r="Q251" i="19"/>
  <c r="O239" i="19"/>
  <c r="I246" i="19"/>
  <c r="O249" i="19"/>
  <c r="O253" i="19"/>
  <c r="K255" i="19"/>
  <c r="I256" i="19"/>
  <c r="O257" i="19"/>
  <c r="K259" i="19"/>
  <c r="I260" i="19"/>
  <c r="O261" i="19"/>
  <c r="K263" i="19"/>
  <c r="I264" i="19"/>
  <c r="O265" i="19"/>
  <c r="K26" i="19"/>
  <c r="I27" i="19"/>
  <c r="K30" i="19"/>
  <c r="I31" i="19"/>
  <c r="K35" i="19"/>
  <c r="I179" i="19"/>
  <c r="K182" i="19"/>
  <c r="I183" i="19"/>
  <c r="K187" i="19"/>
  <c r="K254" i="19"/>
  <c r="I255" i="19"/>
  <c r="K258" i="19"/>
  <c r="I259" i="19"/>
  <c r="Q135" i="15"/>
  <c r="I135" i="15"/>
  <c r="Q141" i="15"/>
  <c r="I156" i="15"/>
  <c r="K141" i="15"/>
  <c r="O238" i="15"/>
  <c r="I238" i="15"/>
  <c r="Q238" i="15"/>
  <c r="K238" i="15"/>
  <c r="K52" i="15"/>
  <c r="K135" i="15"/>
  <c r="I136" i="15"/>
  <c r="O135" i="15"/>
  <c r="I84" i="15"/>
  <c r="O175" i="15"/>
  <c r="Q84" i="15"/>
  <c r="Q52" i="15"/>
  <c r="O84" i="15"/>
  <c r="I52" i="15"/>
  <c r="K84" i="15"/>
  <c r="O52" i="15"/>
  <c r="K65" i="15"/>
  <c r="I249" i="15"/>
  <c r="K251" i="15"/>
  <c r="I251" i="15"/>
  <c r="Q251" i="15"/>
  <c r="Q65" i="15"/>
  <c r="O251" i="15"/>
  <c r="O65" i="15"/>
  <c r="I65" i="15"/>
  <c r="K201" i="15"/>
  <c r="I174" i="15"/>
  <c r="I201" i="15"/>
  <c r="O201" i="15"/>
  <c r="I173" i="15"/>
  <c r="I237" i="15"/>
  <c r="K202" i="15"/>
  <c r="Q202" i="15"/>
  <c r="K174" i="15"/>
  <c r="I202" i="15"/>
  <c r="O202" i="15"/>
  <c r="K173" i="15"/>
  <c r="Q201" i="15"/>
  <c r="Q221" i="15"/>
  <c r="Q133" i="15"/>
  <c r="O37" i="15"/>
  <c r="Q198" i="15"/>
  <c r="O203" i="15"/>
  <c r="O221" i="15"/>
  <c r="I221" i="15"/>
  <c r="K38" i="15"/>
  <c r="K221" i="15"/>
  <c r="K37" i="15"/>
  <c r="Q37" i="15"/>
  <c r="I37" i="15"/>
  <c r="I36" i="15"/>
  <c r="O189" i="15"/>
  <c r="Q189" i="15"/>
  <c r="K189" i="15"/>
  <c r="I189" i="15"/>
  <c r="O155" i="15"/>
  <c r="K132" i="15"/>
  <c r="Q155" i="15"/>
  <c r="I134" i="15"/>
  <c r="K155" i="15"/>
  <c r="Q132" i="15"/>
  <c r="O133" i="15"/>
  <c r="I155" i="15"/>
  <c r="I133" i="15"/>
  <c r="K134" i="15"/>
  <c r="O132" i="15"/>
  <c r="I132" i="15"/>
  <c r="O134" i="15"/>
  <c r="Q134" i="15"/>
  <c r="I97" i="15"/>
  <c r="Q98" i="15"/>
  <c r="K98" i="15"/>
  <c r="K97" i="15"/>
  <c r="O97" i="15"/>
  <c r="Q99" i="15"/>
  <c r="I99" i="15"/>
  <c r="O98" i="15"/>
  <c r="I98" i="15"/>
  <c r="Q97" i="15"/>
  <c r="O237" i="15"/>
  <c r="I236" i="15"/>
  <c r="Q237" i="15"/>
  <c r="K237" i="15"/>
  <c r="O117" i="15"/>
  <c r="I82" i="15"/>
  <c r="O188" i="15"/>
  <c r="I91" i="15"/>
  <c r="O96" i="15"/>
  <c r="K96" i="15"/>
  <c r="Q96" i="15"/>
  <c r="O49" i="15"/>
  <c r="Q49" i="15"/>
  <c r="I49" i="15"/>
  <c r="K49" i="15"/>
  <c r="K30" i="15"/>
  <c r="I30" i="15"/>
  <c r="K79" i="15"/>
  <c r="O232" i="15"/>
  <c r="I138" i="15"/>
  <c r="K208" i="15"/>
  <c r="Q149" i="15"/>
  <c r="K149" i="15"/>
  <c r="I149" i="15"/>
  <c r="O149" i="15"/>
  <c r="Q30" i="15"/>
  <c r="O30" i="15"/>
  <c r="O123" i="15"/>
  <c r="O125" i="15"/>
  <c r="Q123" i="15"/>
  <c r="I123" i="15"/>
  <c r="K124" i="15"/>
  <c r="I128" i="15"/>
  <c r="O122" i="15"/>
  <c r="I124" i="15"/>
  <c r="O124" i="15"/>
  <c r="Q122" i="15"/>
  <c r="I125" i="15"/>
  <c r="Q124" i="15"/>
  <c r="Q125" i="15"/>
  <c r="K123" i="15"/>
  <c r="K125" i="15"/>
  <c r="K78" i="15"/>
  <c r="Q78" i="15"/>
  <c r="O78" i="15"/>
  <c r="I78" i="15"/>
  <c r="O145" i="15"/>
  <c r="K244" i="15"/>
  <c r="O46" i="15"/>
  <c r="K46" i="15"/>
  <c r="K145" i="15"/>
  <c r="K44" i="15"/>
  <c r="I239" i="15"/>
  <c r="I89" i="15"/>
  <c r="Q119" i="15"/>
  <c r="Q136" i="15"/>
  <c r="I145" i="15"/>
  <c r="Q145" i="15"/>
  <c r="K83" i="15"/>
  <c r="Q71" i="15"/>
  <c r="O79" i="15"/>
  <c r="O210" i="15"/>
  <c r="O214" i="15"/>
  <c r="Q218" i="15"/>
  <c r="I210" i="15"/>
  <c r="Q72" i="15"/>
  <c r="I102" i="15"/>
  <c r="K60" i="15"/>
  <c r="K255" i="15"/>
  <c r="Q254" i="15"/>
  <c r="O136" i="15"/>
  <c r="O42" i="15"/>
  <c r="Q46" i="15"/>
  <c r="O51" i="15"/>
  <c r="I118" i="15"/>
  <c r="I131" i="15"/>
  <c r="K152" i="15"/>
  <c r="K100" i="15"/>
  <c r="K102" i="15"/>
  <c r="K42" i="15"/>
  <c r="I51" i="15"/>
  <c r="I121" i="15"/>
  <c r="K193" i="15"/>
  <c r="I101" i="15"/>
  <c r="I42" i="15"/>
  <c r="I46" i="15"/>
  <c r="K51" i="15"/>
  <c r="Q45" i="15"/>
  <c r="K116" i="15"/>
  <c r="K122" i="15"/>
  <c r="K129" i="15"/>
  <c r="Q131" i="15"/>
  <c r="K191" i="15"/>
  <c r="I39" i="15"/>
  <c r="I41" i="15"/>
  <c r="I43" i="15"/>
  <c r="I45" i="15"/>
  <c r="I47" i="15"/>
  <c r="I50" i="15"/>
  <c r="Q39" i="15"/>
  <c r="Q43" i="15"/>
  <c r="O47" i="15"/>
  <c r="O39" i="15"/>
  <c r="I115" i="15"/>
  <c r="K118" i="15"/>
  <c r="K121" i="15"/>
  <c r="K128" i="15"/>
  <c r="K131" i="15"/>
  <c r="O115" i="15"/>
  <c r="O121" i="15"/>
  <c r="K195" i="15"/>
  <c r="Q195" i="15"/>
  <c r="K101" i="15"/>
  <c r="O119" i="15"/>
  <c r="I40" i="15"/>
  <c r="I44" i="15"/>
  <c r="Q41" i="15"/>
  <c r="Q50" i="15"/>
  <c r="K119" i="15"/>
  <c r="K136" i="15"/>
  <c r="Q118" i="15"/>
  <c r="O197" i="15"/>
  <c r="K39" i="15"/>
  <c r="K41" i="15"/>
  <c r="K43" i="15"/>
  <c r="K45" i="15"/>
  <c r="K47" i="15"/>
  <c r="O40" i="15"/>
  <c r="O44" i="15"/>
  <c r="K115" i="15"/>
  <c r="I119" i="15"/>
  <c r="I122" i="15"/>
  <c r="I129" i="15"/>
  <c r="O116" i="15"/>
  <c r="Q129" i="15"/>
  <c r="Q239" i="15"/>
  <c r="K197" i="15"/>
  <c r="O192" i="15"/>
  <c r="O200" i="15"/>
  <c r="I100" i="15"/>
  <c r="O100" i="15"/>
  <c r="Q102" i="15"/>
  <c r="O102" i="15"/>
  <c r="O101" i="15"/>
  <c r="Q101" i="15"/>
  <c r="Q100" i="15"/>
  <c r="I116" i="15"/>
  <c r="I169" i="15"/>
  <c r="K58" i="15"/>
  <c r="Q60" i="15"/>
  <c r="Q64" i="15"/>
  <c r="K260" i="15"/>
  <c r="K256" i="15"/>
  <c r="I256" i="15"/>
  <c r="K147" i="15"/>
  <c r="K253" i="15"/>
  <c r="O256" i="15"/>
  <c r="K264" i="15"/>
  <c r="O261" i="15"/>
  <c r="Q265" i="15"/>
  <c r="Q256" i="15"/>
  <c r="K177" i="15"/>
  <c r="K31" i="15"/>
  <c r="I177" i="15"/>
  <c r="K72" i="15"/>
  <c r="O164" i="15"/>
  <c r="Q168" i="15"/>
  <c r="O172" i="15"/>
  <c r="K143" i="15"/>
  <c r="O178" i="15"/>
  <c r="Q178" i="15"/>
  <c r="K154" i="15"/>
  <c r="K163" i="15"/>
  <c r="O255" i="15"/>
  <c r="O260" i="15"/>
  <c r="I227" i="15"/>
  <c r="K28" i="15"/>
  <c r="Q27" i="15"/>
  <c r="O38" i="15"/>
  <c r="I225" i="15"/>
  <c r="O226" i="15"/>
  <c r="O230" i="15"/>
  <c r="Q190" i="15"/>
  <c r="K26" i="15"/>
  <c r="K36" i="15"/>
  <c r="O26" i="15"/>
  <c r="Q36" i="15"/>
  <c r="K68" i="15"/>
  <c r="Q91" i="15"/>
  <c r="K169" i="15"/>
  <c r="I180" i="15"/>
  <c r="I231" i="15"/>
  <c r="I218" i="15"/>
  <c r="I143" i="15"/>
  <c r="Q38" i="15"/>
  <c r="K175" i="15"/>
  <c r="Q24" i="15"/>
  <c r="O25" i="15"/>
  <c r="O29" i="15"/>
  <c r="K55" i="15"/>
  <c r="K64" i="15"/>
  <c r="K150" i="15"/>
  <c r="O148" i="15"/>
  <c r="O153" i="15"/>
  <c r="K166" i="15"/>
  <c r="O253" i="15"/>
  <c r="Q258" i="15"/>
  <c r="I229" i="15"/>
  <c r="O228" i="15"/>
  <c r="Q232" i="15"/>
  <c r="I214" i="15"/>
  <c r="I68" i="15"/>
  <c r="I83" i="15"/>
  <c r="Q69" i="15"/>
  <c r="O83" i="15"/>
  <c r="I163" i="15"/>
  <c r="I166" i="15"/>
  <c r="I168" i="15"/>
  <c r="I175" i="15"/>
  <c r="K164" i="15"/>
  <c r="Q163" i="15"/>
  <c r="I213" i="15"/>
  <c r="I217" i="15"/>
  <c r="I222" i="15"/>
  <c r="K67" i="15"/>
  <c r="K69" i="15"/>
  <c r="K71" i="15"/>
  <c r="K74" i="15"/>
  <c r="K82" i="15"/>
  <c r="O68" i="15"/>
  <c r="O74" i="15"/>
  <c r="Q82" i="15"/>
  <c r="K162" i="15"/>
  <c r="K165" i="15"/>
  <c r="K167" i="15"/>
  <c r="K170" i="15"/>
  <c r="K172" i="15"/>
  <c r="I165" i="15"/>
  <c r="O166" i="15"/>
  <c r="Q170" i="15"/>
  <c r="I212" i="15"/>
  <c r="I216" i="15"/>
  <c r="I220" i="15"/>
  <c r="Q212" i="15"/>
  <c r="O216" i="15"/>
  <c r="Q220" i="15"/>
  <c r="Q116" i="15"/>
  <c r="Q68" i="15"/>
  <c r="I67" i="15"/>
  <c r="I69" i="15"/>
  <c r="I71" i="15"/>
  <c r="I74" i="15"/>
  <c r="I79" i="15"/>
  <c r="O67" i="15"/>
  <c r="O72" i="15"/>
  <c r="I162" i="15"/>
  <c r="I164" i="15"/>
  <c r="I167" i="15"/>
  <c r="I170" i="15"/>
  <c r="I172" i="15"/>
  <c r="K168" i="15"/>
  <c r="I211" i="15"/>
  <c r="I215" i="15"/>
  <c r="I243" i="15"/>
  <c r="I252" i="15"/>
  <c r="I55" i="15"/>
  <c r="I58" i="15"/>
  <c r="I60" i="15"/>
  <c r="I64" i="15"/>
  <c r="O54" i="15"/>
  <c r="O59" i="15"/>
  <c r="O63" i="15"/>
  <c r="I147" i="15"/>
  <c r="I150" i="15"/>
  <c r="I152" i="15"/>
  <c r="I154" i="15"/>
  <c r="O152" i="15"/>
  <c r="K250" i="15"/>
  <c r="Q250" i="15"/>
  <c r="K211" i="15"/>
  <c r="K213" i="15"/>
  <c r="K215" i="15"/>
  <c r="K217" i="15"/>
  <c r="K222" i="15"/>
  <c r="O217" i="15"/>
  <c r="O222" i="15"/>
  <c r="Q59" i="15"/>
  <c r="O154" i="15"/>
  <c r="O250" i="15"/>
  <c r="I240" i="15"/>
  <c r="K246" i="15"/>
  <c r="K54" i="15"/>
  <c r="K57" i="15"/>
  <c r="K59" i="15"/>
  <c r="K61" i="15"/>
  <c r="K63" i="15"/>
  <c r="K66" i="15"/>
  <c r="Q58" i="15"/>
  <c r="K146" i="15"/>
  <c r="K148" i="15"/>
  <c r="K153" i="15"/>
  <c r="K156" i="15"/>
  <c r="O146" i="15"/>
  <c r="O156" i="15"/>
  <c r="I250" i="15"/>
  <c r="O249" i="15"/>
  <c r="Q63" i="15"/>
  <c r="K53" i="15"/>
  <c r="O245" i="15"/>
  <c r="I54" i="15"/>
  <c r="I57" i="15"/>
  <c r="I59" i="15"/>
  <c r="I61" i="15"/>
  <c r="I63" i="15"/>
  <c r="Q57" i="15"/>
  <c r="O66" i="15"/>
  <c r="I146" i="15"/>
  <c r="I148" i="15"/>
  <c r="I153" i="15"/>
  <c r="O150" i="15"/>
  <c r="Q154" i="15"/>
  <c r="Q180" i="15"/>
  <c r="K239" i="15"/>
  <c r="K212" i="15"/>
  <c r="K214" i="15"/>
  <c r="K216" i="15"/>
  <c r="K218" i="15"/>
  <c r="K220" i="15"/>
  <c r="Q211" i="15"/>
  <c r="O215" i="15"/>
  <c r="O82" i="15"/>
  <c r="Q40" i="15"/>
  <c r="Q253" i="15"/>
  <c r="O220" i="15"/>
  <c r="Q121" i="15"/>
  <c r="O129" i="15"/>
  <c r="Q215" i="15"/>
  <c r="O50" i="15"/>
  <c r="Q245" i="15"/>
  <c r="Q79" i="15"/>
  <c r="Q147" i="15"/>
  <c r="O41" i="15"/>
  <c r="Q47" i="15"/>
  <c r="Q42" i="15"/>
  <c r="Q44" i="15"/>
  <c r="O64" i="15"/>
  <c r="Q66" i="15"/>
  <c r="Q214" i="15"/>
  <c r="O45" i="15"/>
  <c r="O71" i="15"/>
  <c r="Q51" i="15"/>
  <c r="K240" i="15"/>
  <c r="Q210" i="15"/>
  <c r="O35" i="15"/>
  <c r="O85" i="15"/>
  <c r="O190" i="15"/>
  <c r="I53" i="15"/>
  <c r="Q165" i="15"/>
  <c r="Q54" i="15"/>
  <c r="O92" i="15"/>
  <c r="Q263" i="15"/>
  <c r="I24" i="15"/>
  <c r="I26" i="15"/>
  <c r="I28" i="15"/>
  <c r="I31" i="15"/>
  <c r="K33" i="15"/>
  <c r="Q25" i="15"/>
  <c r="Q28" i="15"/>
  <c r="O36" i="15"/>
  <c r="Q53" i="15"/>
  <c r="O57" i="15"/>
  <c r="O69" i="15"/>
  <c r="O118" i="15"/>
  <c r="Q148" i="15"/>
  <c r="Q152" i="15"/>
  <c r="O167" i="15"/>
  <c r="O168" i="15"/>
  <c r="I187" i="15"/>
  <c r="I253" i="15"/>
  <c r="I255" i="15"/>
  <c r="I258" i="15"/>
  <c r="I260" i="15"/>
  <c r="I264" i="15"/>
  <c r="Q255" i="15"/>
  <c r="O258" i="15"/>
  <c r="Q260" i="15"/>
  <c r="O264" i="15"/>
  <c r="O239" i="15"/>
  <c r="O218" i="15"/>
  <c r="K205" i="15"/>
  <c r="Q153" i="15"/>
  <c r="K25" i="15"/>
  <c r="K27" i="15"/>
  <c r="K29" i="15"/>
  <c r="I33" i="15"/>
  <c r="O31" i="15"/>
  <c r="O27" i="15"/>
  <c r="I87" i="15"/>
  <c r="I185" i="15"/>
  <c r="K254" i="15"/>
  <c r="K257" i="15"/>
  <c r="K259" i="15"/>
  <c r="K261" i="15"/>
  <c r="K263" i="15"/>
  <c r="K265" i="15"/>
  <c r="O254" i="15"/>
  <c r="O257" i="15"/>
  <c r="Q259" i="15"/>
  <c r="O263" i="15"/>
  <c r="K245" i="15"/>
  <c r="K252" i="15"/>
  <c r="Q240" i="15"/>
  <c r="O252" i="15"/>
  <c r="O212" i="15"/>
  <c r="Q217" i="15"/>
  <c r="Q67" i="15"/>
  <c r="Q172" i="15"/>
  <c r="I25" i="15"/>
  <c r="I27" i="15"/>
  <c r="I29" i="15"/>
  <c r="K35" i="15"/>
  <c r="I38" i="15"/>
  <c r="Q35" i="15"/>
  <c r="Q26" i="15"/>
  <c r="Q31" i="15"/>
  <c r="I85" i="15"/>
  <c r="I93" i="15"/>
  <c r="Q87" i="15"/>
  <c r="O94" i="15"/>
  <c r="I182" i="15"/>
  <c r="O185" i="15"/>
  <c r="I254" i="15"/>
  <c r="I257" i="15"/>
  <c r="I259" i="15"/>
  <c r="I261" i="15"/>
  <c r="I263" i="15"/>
  <c r="I265" i="15"/>
  <c r="Q257" i="15"/>
  <c r="O265" i="15"/>
  <c r="I244" i="15"/>
  <c r="O236" i="15"/>
  <c r="K223" i="15"/>
  <c r="K226" i="15"/>
  <c r="K228" i="15"/>
  <c r="K230" i="15"/>
  <c r="K232" i="15"/>
  <c r="K236" i="15"/>
  <c r="O225" i="15"/>
  <c r="Q227" i="15"/>
  <c r="Q230" i="15"/>
  <c r="Q225" i="15"/>
  <c r="Q228" i="15"/>
  <c r="I223" i="15"/>
  <c r="I226" i="15"/>
  <c r="I228" i="15"/>
  <c r="I230" i="15"/>
  <c r="I232" i="15"/>
  <c r="O223" i="15"/>
  <c r="O227" i="15"/>
  <c r="Q236" i="15"/>
  <c r="O231" i="15"/>
  <c r="K225" i="15"/>
  <c r="K227" i="15"/>
  <c r="K229" i="15"/>
  <c r="Q231" i="15"/>
  <c r="Q196" i="15"/>
  <c r="I191" i="15"/>
  <c r="I193" i="15"/>
  <c r="I195" i="15"/>
  <c r="I197" i="15"/>
  <c r="Q191" i="15"/>
  <c r="Q194" i="15"/>
  <c r="Q197" i="15"/>
  <c r="Q203" i="15"/>
  <c r="Q200" i="15"/>
  <c r="K192" i="15"/>
  <c r="K194" i="15"/>
  <c r="K196" i="15"/>
  <c r="K198" i="15"/>
  <c r="K200" i="15"/>
  <c r="K203" i="15"/>
  <c r="O194" i="15"/>
  <c r="O195" i="15"/>
  <c r="I192" i="15"/>
  <c r="I194" i="15"/>
  <c r="I196" i="15"/>
  <c r="I198" i="15"/>
  <c r="I200" i="15"/>
  <c r="O193" i="15"/>
  <c r="O196" i="15"/>
  <c r="O198" i="15"/>
  <c r="Q177" i="15"/>
  <c r="K176" i="15"/>
  <c r="K181" i="15"/>
  <c r="K183" i="15"/>
  <c r="K188" i="15"/>
  <c r="O177" i="15"/>
  <c r="O183" i="15"/>
  <c r="Q188" i="15"/>
  <c r="Q182" i="15"/>
  <c r="I176" i="15"/>
  <c r="I181" i="15"/>
  <c r="I183" i="15"/>
  <c r="I188" i="15"/>
  <c r="O180" i="15"/>
  <c r="O182" i="15"/>
  <c r="Q187" i="15"/>
  <c r="K180" i="15"/>
  <c r="K182" i="15"/>
  <c r="K185" i="15"/>
  <c r="K187" i="15"/>
  <c r="K190" i="15"/>
  <c r="O181" i="15"/>
  <c r="K86" i="15"/>
  <c r="K88" i="15"/>
  <c r="K92" i="15"/>
  <c r="K94" i="15"/>
  <c r="K99" i="15"/>
  <c r="O86" i="15"/>
  <c r="O87" i="15"/>
  <c r="I86" i="15"/>
  <c r="I88" i="15"/>
  <c r="I92" i="15"/>
  <c r="I94" i="15"/>
  <c r="Q85" i="15"/>
  <c r="Q89" i="15"/>
  <c r="Q92" i="15"/>
  <c r="O99" i="15"/>
  <c r="O91" i="15"/>
  <c r="O88" i="15"/>
  <c r="K85" i="15"/>
  <c r="K87" i="15"/>
  <c r="K89" i="15"/>
  <c r="K91" i="15"/>
  <c r="K93" i="15"/>
  <c r="Q88" i="15"/>
  <c r="O61" i="15"/>
  <c r="Q61" i="15"/>
  <c r="Q176" i="15"/>
  <c r="O176" i="15"/>
  <c r="I247" i="15"/>
  <c r="O213" i="15"/>
  <c r="Q213" i="15"/>
  <c r="K241" i="15"/>
  <c r="O93" i="15"/>
  <c r="Q93" i="15"/>
  <c r="O169" i="15"/>
  <c r="O229" i="15"/>
  <c r="Q229" i="15"/>
  <c r="Q33" i="15"/>
  <c r="O33" i="15"/>
  <c r="Q128" i="15"/>
  <c r="O128" i="15"/>
  <c r="O162" i="15"/>
  <c r="Q162" i="15"/>
  <c r="O28" i="15"/>
  <c r="Q94" i="15"/>
  <c r="Q181" i="15"/>
  <c r="Q249" i="15"/>
  <c r="O24" i="15"/>
  <c r="Q83" i="15"/>
  <c r="Q150" i="15"/>
  <c r="O259" i="15"/>
  <c r="Q264" i="15"/>
  <c r="K243" i="15"/>
  <c r="K247" i="15"/>
  <c r="Q226" i="15"/>
  <c r="O211" i="15"/>
  <c r="Q216" i="15"/>
  <c r="Q193" i="15"/>
  <c r="O58" i="15"/>
  <c r="O43" i="15"/>
  <c r="Q183" i="15"/>
  <c r="O187" i="15"/>
  <c r="Q261" i="15"/>
  <c r="I241" i="15"/>
  <c r="I246" i="15"/>
  <c r="Q222" i="15"/>
  <c r="Q115" i="15"/>
  <c r="Q185" i="15"/>
  <c r="O89" i="15"/>
  <c r="O131" i="15"/>
  <c r="Q146" i="15"/>
  <c r="Q156" i="15"/>
  <c r="Q223" i="15"/>
  <c r="O191" i="15"/>
  <c r="I245" i="15"/>
  <c r="Q29" i="15"/>
  <c r="Q86" i="15"/>
  <c r="Q192" i="15"/>
  <c r="Q55" i="15" l="1"/>
  <c r="O60" i="19"/>
  <c r="Q246" i="19"/>
  <c r="O247" i="19"/>
  <c r="Q247" i="19"/>
  <c r="O240" i="15"/>
  <c r="O53" i="15"/>
  <c r="O244" i="15"/>
  <c r="Q244" i="15"/>
  <c r="Q252" i="15"/>
  <c r="Q241" i="15"/>
  <c r="O241" i="15"/>
  <c r="O243" i="15"/>
  <c r="Q243" i="15"/>
  <c r="Q246" i="15"/>
  <c r="O246" i="15"/>
  <c r="Q247" i="15"/>
  <c r="O247" i="15"/>
</calcChain>
</file>

<file path=xl/comments1.xml><?xml version="1.0" encoding="utf-8"?>
<comments xmlns="http://schemas.openxmlformats.org/spreadsheetml/2006/main">
  <authors>
    <author>weberb</author>
  </authors>
  <commentList>
    <comment ref="B33" authorId="0">
      <text>
        <r>
          <rPr>
            <b/>
            <sz val="8"/>
            <color indexed="81"/>
            <rFont val="Arial"/>
            <family val="2"/>
          </rPr>
          <t>weberb:</t>
        </r>
        <r>
          <rPr>
            <sz val="8"/>
            <color indexed="81"/>
            <rFont val="Arial"/>
            <family val="2"/>
          </rPr>
          <t xml:space="preserve">
Grey marked: not mentioned in Rilibäk 2003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grey marked: not mentioned in Rilibäk</t>
        </r>
      </text>
    </comment>
  </commentList>
</comments>
</file>

<file path=xl/comments2.xml><?xml version="1.0" encoding="utf-8"?>
<comments xmlns="http://schemas.openxmlformats.org/spreadsheetml/2006/main">
  <authors>
    <author>weberb</author>
  </authors>
  <commentList>
    <comment ref="G41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Mean out of AMY and AMY7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Phosphonazo versus NM-Bapta</t>
        </r>
      </text>
    </comment>
    <comment ref="T114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Jaffe</t>
        </r>
      </text>
    </comment>
    <comment ref="T253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DiaSys TOOS versus Cobas 6000</t>
        </r>
      </text>
    </comment>
  </commentList>
</comments>
</file>

<file path=xl/comments3.xml><?xml version="1.0" encoding="utf-8"?>
<comments xmlns="http://schemas.openxmlformats.org/spreadsheetml/2006/main">
  <authors>
    <author>weberb</author>
  </authors>
  <commentList>
    <comment ref="G41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Mean out of AMY and AMY7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Phosphonazo versus NM-Bapta</t>
        </r>
      </text>
    </comment>
    <comment ref="T114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Jaffe</t>
        </r>
      </text>
    </comment>
    <comment ref="T253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DiaSys TOOS versus Cobas 6000</t>
        </r>
      </text>
    </comment>
  </commentList>
</comments>
</file>

<file path=xl/sharedStrings.xml><?xml version="1.0" encoding="utf-8"?>
<sst xmlns="http://schemas.openxmlformats.org/spreadsheetml/2006/main" count="3199" uniqueCount="418">
  <si>
    <t>Constituent</t>
  </si>
  <si>
    <t>Method</t>
  </si>
  <si>
    <t>Unit</t>
  </si>
  <si>
    <t>Assay value</t>
  </si>
  <si>
    <t>Max. limits</t>
  </si>
  <si>
    <t>Bestandteil</t>
  </si>
  <si>
    <t>Methode</t>
  </si>
  <si>
    <t>Einheit</t>
  </si>
  <si>
    <t>Sollwert</t>
  </si>
  <si>
    <t>Max. Bereich</t>
  </si>
  <si>
    <t>Méthode</t>
  </si>
  <si>
    <t>Unité</t>
  </si>
  <si>
    <t>Valeur cible</t>
  </si>
  <si>
    <t>Limites max.</t>
  </si>
  <si>
    <t>Método</t>
  </si>
  <si>
    <t>Unidad</t>
  </si>
  <si>
    <t>Valor medio</t>
  </si>
  <si>
    <t>Limites máx.</t>
  </si>
  <si>
    <t>-</t>
  </si>
  <si>
    <t>Calcium</t>
  </si>
  <si>
    <t>Chloride</t>
  </si>
  <si>
    <t>Creatinine</t>
  </si>
  <si>
    <t>Glucose</t>
  </si>
  <si>
    <t>Magnesium</t>
  </si>
  <si>
    <t>Total protein</t>
  </si>
  <si>
    <t>Arsenazo</t>
  </si>
  <si>
    <t>Inorganic phosphate</t>
  </si>
  <si>
    <t>Uric Acid</t>
  </si>
  <si>
    <t>Microalbumin</t>
  </si>
  <si>
    <r>
      <t>a</t>
    </r>
    <r>
      <rPr>
        <sz val="8"/>
        <rFont val="Times New Roman"/>
        <family val="1"/>
      </rPr>
      <t>-Amylase</t>
    </r>
  </si>
  <si>
    <t>System</t>
  </si>
  <si>
    <t>Total Protein</t>
  </si>
  <si>
    <t>Manufacturer / Hersteller / Fabriqué par / Fabricado por / Fabricante / Produttore</t>
  </si>
  <si>
    <r>
      <t>a</t>
    </r>
    <r>
      <rPr>
        <sz val="8"/>
        <rFont val="Times New Roman"/>
        <family val="1"/>
      </rPr>
      <t>-Amilasa</t>
    </r>
  </si>
  <si>
    <t>AMY</t>
  </si>
  <si>
    <t>Ca</t>
  </si>
  <si>
    <t>Calcio</t>
  </si>
  <si>
    <t>Chlorid</t>
  </si>
  <si>
    <t>Chlorures</t>
  </si>
  <si>
    <t>Chloruro</t>
  </si>
  <si>
    <t>Cl</t>
  </si>
  <si>
    <t>CREA</t>
  </si>
  <si>
    <t>Kreatinin</t>
  </si>
  <si>
    <t>Créatinine</t>
  </si>
  <si>
    <t>Creatinina</t>
  </si>
  <si>
    <t>GLUC</t>
  </si>
  <si>
    <t>Glucosa</t>
  </si>
  <si>
    <t>Mg</t>
  </si>
  <si>
    <t>Magnésium</t>
  </si>
  <si>
    <t>Magnesio</t>
  </si>
  <si>
    <t>PHOS</t>
  </si>
  <si>
    <t>Phosphor anorganisch</t>
  </si>
  <si>
    <t>Phosphore inorganique</t>
  </si>
  <si>
    <t>Fósforo inorgánico</t>
  </si>
  <si>
    <t>UA</t>
  </si>
  <si>
    <t>Harnsäure</t>
  </si>
  <si>
    <t>Acide urique</t>
  </si>
  <si>
    <t>Acido úrico</t>
  </si>
  <si>
    <t>UREA</t>
  </si>
  <si>
    <t>Harnstoff</t>
  </si>
  <si>
    <t>Urée</t>
  </si>
  <si>
    <t>Urea</t>
  </si>
  <si>
    <t>BUN</t>
  </si>
  <si>
    <t>Urée N</t>
  </si>
  <si>
    <t>TP</t>
  </si>
  <si>
    <t>Protéines totales</t>
  </si>
  <si>
    <t>Proteínas totales</t>
  </si>
  <si>
    <t>Roche Integra</t>
  </si>
  <si>
    <t>diluted CNP-G3</t>
  </si>
  <si>
    <t>undiluted CNP-G3</t>
  </si>
  <si>
    <t>Amylopectin</t>
  </si>
  <si>
    <t>CNPG3</t>
  </si>
  <si>
    <t>ISE indirect</t>
  </si>
  <si>
    <t>IMT indirect</t>
  </si>
  <si>
    <t>Kinetic alkaline picrate</t>
  </si>
  <si>
    <t>3,5 dinitrobenoic acid</t>
  </si>
  <si>
    <t>Glucose oxidase</t>
  </si>
  <si>
    <t>Hexokinase</t>
  </si>
  <si>
    <t>Xylidyl blue</t>
  </si>
  <si>
    <t>Chlorophosphonazo III</t>
  </si>
  <si>
    <t>Formazan dye</t>
  </si>
  <si>
    <t>Calmagite</t>
  </si>
  <si>
    <t>Methylthymol Blue</t>
  </si>
  <si>
    <t>Immunoturbidimetric</t>
  </si>
  <si>
    <t xml:space="preserve">Beckman-Coulter Immage </t>
  </si>
  <si>
    <t>Nephelometry</t>
  </si>
  <si>
    <t>Petinia</t>
  </si>
  <si>
    <t>Microalbumine</t>
  </si>
  <si>
    <t>Microalbúmina</t>
  </si>
  <si>
    <t>ALB</t>
  </si>
  <si>
    <t>Phosphomolybdate</t>
  </si>
  <si>
    <t>ISE direct</t>
  </si>
  <si>
    <t>Potassium</t>
  </si>
  <si>
    <t>Kalium</t>
  </si>
  <si>
    <t>Potasio</t>
  </si>
  <si>
    <t>Potássio</t>
  </si>
  <si>
    <t>K</t>
  </si>
  <si>
    <t>Na</t>
  </si>
  <si>
    <t>Sodium</t>
  </si>
  <si>
    <t>Natrium</t>
  </si>
  <si>
    <t>Sodio</t>
  </si>
  <si>
    <t>Sódio</t>
  </si>
  <si>
    <t>Pyrogallol red</t>
  </si>
  <si>
    <t>Benzethonium chloride</t>
  </si>
  <si>
    <t>Urease/GLDH</t>
  </si>
  <si>
    <t>Uricase</t>
  </si>
  <si>
    <t>HCG</t>
  </si>
  <si>
    <t>Fisher Sure-Vue</t>
  </si>
  <si>
    <t>Genzyme Osom</t>
  </si>
  <si>
    <t>OSMO</t>
  </si>
  <si>
    <t>mOsm/kg</t>
  </si>
  <si>
    <t>pH</t>
  </si>
  <si>
    <t>Specific gravity</t>
  </si>
  <si>
    <t>Spezifisches Gewicht</t>
  </si>
  <si>
    <t>Refractometer</t>
  </si>
  <si>
    <t>D</t>
  </si>
  <si>
    <t>Peso específico</t>
  </si>
  <si>
    <t>Poids spécifique</t>
  </si>
  <si>
    <t>Urine control</t>
  </si>
  <si>
    <t>Urin-Kontrolle</t>
  </si>
  <si>
    <t>Refraktometer</t>
  </si>
  <si>
    <t>Osmolality / Freezing Point</t>
  </si>
  <si>
    <t>Osmolarité / point de congélation</t>
  </si>
  <si>
    <t>Osmolarito / punto álgido</t>
  </si>
  <si>
    <t>Réfractomètre</t>
  </si>
  <si>
    <t>Refractometro</t>
  </si>
  <si>
    <t>Dilutions may have been performed on some of the analytes using the instrument manufacturer’s protocol.</t>
  </si>
  <si>
    <t>Notes / Hinweise /  Nota</t>
  </si>
  <si>
    <t>Les dilutions peuvent avoir été effectuées sur certains analytes en appliquant le protocole du fabricant des instruments.</t>
  </si>
  <si>
    <t>En algunos de los analitos pueden haberse realizado diluciones utilizando el protocolo del fabricante del instrumento.</t>
  </si>
  <si>
    <t>Einige der Analyten können unter Verwendung des Protokolls des Geräteherstellers einer Verdünnung unterzogen worden sein.</t>
  </si>
  <si>
    <t>DiaSys</t>
  </si>
  <si>
    <t>DiaSys Diagnostic Systems GmbH</t>
  </si>
  <si>
    <t>1 0242</t>
  </si>
  <si>
    <t>1 0501</t>
  </si>
  <si>
    <t>EPS G-7</t>
  </si>
  <si>
    <t>1 3101</t>
  </si>
  <si>
    <t>Urease UV</t>
  </si>
  <si>
    <t>1 1121</t>
  </si>
  <si>
    <t>CPC</t>
  </si>
  <si>
    <t>1 1130</t>
  </si>
  <si>
    <t>Phosphonazo</t>
  </si>
  <si>
    <t>1 1181</t>
  </si>
  <si>
    <t>1 1200</t>
  </si>
  <si>
    <t>Thiocyanate</t>
  </si>
  <si>
    <t>1 1711</t>
  </si>
  <si>
    <t>1 1759</t>
  </si>
  <si>
    <t>Enzymatic PAP</t>
  </si>
  <si>
    <t>1 2511</t>
  </si>
  <si>
    <t>HK/G6P-DH</t>
  </si>
  <si>
    <t>1 4610</t>
  </si>
  <si>
    <t>Xylidyl blue method</t>
  </si>
  <si>
    <t>1 5211</t>
  </si>
  <si>
    <t>1 0210</t>
  </si>
  <si>
    <t>Pyrogallol red method</t>
  </si>
  <si>
    <t>1 3021</t>
  </si>
  <si>
    <t>1 3001</t>
  </si>
  <si>
    <t>o-cresolpht.-complex.</t>
  </si>
  <si>
    <t>Kin. alk. picrate/mod. Jaffe</t>
  </si>
  <si>
    <t>Beckman-Coulter Synchron CX/LX</t>
  </si>
  <si>
    <t>Abbott Architect</t>
  </si>
  <si>
    <t>Turbidimetric</t>
  </si>
  <si>
    <t>Two-point rate</t>
  </si>
  <si>
    <t>Colorimetric</t>
  </si>
  <si>
    <t>Flame emission spectrometry</t>
  </si>
  <si>
    <t xml:space="preserve">Pyrogallol red </t>
  </si>
  <si>
    <t>Molybdate UV</t>
  </si>
  <si>
    <t xml:space="preserve">Ranges of acceptance were calculated as assigned value ± the maximum tolerable deviation of a single value according to the Guidelines of the German Federal Medical Council from 2003 </t>
  </si>
  <si>
    <t>Die Akzeptanzbereiche wurden nach den Richtlinien der Bundesärztekammer von 2003 als Sollwert ± die maximal zulässige Abweichung des Einzelwertes berechnet</t>
  </si>
  <si>
    <t>Los rangos de tolerancia han sido calculados como valor de ensayo ± variación máxima tolerable del valor independiente, según las directrices de la Cámara Federal de los Médicos Alemanes de 2003</t>
  </si>
  <si>
    <t>(Richtlinie der Bundesärztekammer zur Qualitätssicherung quantitativer laboratoriums¬medizinischer Untersuchungen. Deutsches Ärzteblatt 2003; 100:A 3335-38)</t>
  </si>
  <si>
    <t>L’intervalle de confiance a été calculée comme la valeur des méthodes de référence +/- le max. de l’erreur de mesure admissible selon les recommandations du Comité Médical Fédéral d’Allemagne de 2003</t>
  </si>
  <si>
    <t>Beckman-Coulter AU Series</t>
  </si>
  <si>
    <t>Siemens DCA 2000</t>
  </si>
  <si>
    <t>Siemens Dimension</t>
  </si>
  <si>
    <t>Siemens BNII/Prospec</t>
  </si>
  <si>
    <t>Urea N</t>
  </si>
  <si>
    <t>Harnstoff-N</t>
  </si>
  <si>
    <t>Jaffe without compensation</t>
  </si>
  <si>
    <t>* Data not available at the time of printing. Please inquire.</t>
  </si>
  <si>
    <t>* Daten zum Zeitpunkt des Drucks nicht verfügbar. Bitte nachfragen.</t>
  </si>
  <si>
    <t>* Données non disponible á la date d'impression. Piére de se renseigner.</t>
  </si>
  <si>
    <t>* No se disponiá de información en el momento en que se imprimió este prospecto. Consulte cualquier dulda.</t>
  </si>
  <si>
    <t>TOOS</t>
  </si>
  <si>
    <t>TBHBA</t>
  </si>
  <si>
    <t xml:space="preserve">Für die DiaSys Methoden wurde die in der jeweiligen Packungsbeilage angegebene Probevorverdünnung für Urine durchgeführt. </t>
  </si>
  <si>
    <t xml:space="preserve">For DiaSys methods, sample pre-dilution was effected as described in the appropriate package insert. </t>
  </si>
  <si>
    <t>Pour des méthodes DiaSys, la pré-dilution de l’échantillon a été effectuée comme décrit dans la notice appropriée.</t>
  </si>
  <si>
    <t>Para métodos DiaSys, la pre-dilución de la muestra fue efectuada como descrito en la técnica apropiada.</t>
  </si>
  <si>
    <t>Enzymatic</t>
  </si>
  <si>
    <t>mg/L</t>
  </si>
  <si>
    <t>mg/dL</t>
  </si>
  <si>
    <t>U/L</t>
  </si>
  <si>
    <r>
      <t>m</t>
    </r>
    <r>
      <rPr>
        <sz val="8"/>
        <rFont val="Times New Roman"/>
        <family val="1"/>
      </rPr>
      <t>kat/L</t>
    </r>
  </si>
  <si>
    <t>mmol/L</t>
  </si>
  <si>
    <t>µmol/L</t>
  </si>
  <si>
    <t>10</t>
  </si>
  <si>
    <t>846 9170 10 02 00</t>
  </si>
  <si>
    <t>Conversion factor</t>
  </si>
  <si>
    <t>Limit factor</t>
  </si>
  <si>
    <t>Red and yellow Excel sheets: Not available in the kit</t>
  </si>
  <si>
    <t>To fill</t>
  </si>
  <si>
    <t>Place to fill</t>
  </si>
  <si>
    <t>Do not touch!</t>
  </si>
  <si>
    <t>Check the decimals when changes in range etc. were made!</t>
  </si>
  <si>
    <t>Change info note for ranges at the end of the value sheet when other ranges where used!</t>
  </si>
  <si>
    <t>Level 1</t>
  </si>
  <si>
    <t>Level 2</t>
  </si>
  <si>
    <t>Notes</t>
  </si>
  <si>
    <t>Product name</t>
  </si>
  <si>
    <t>Lot</t>
  </si>
  <si>
    <t>Expiry</t>
  </si>
  <si>
    <t>Version</t>
  </si>
  <si>
    <t>Cat. No. Kit size 1</t>
  </si>
  <si>
    <t>Cat. No. Kit size 2</t>
  </si>
  <si>
    <t>Delete second Cat. No. in value sheet if needed</t>
  </si>
  <si>
    <t>Kit size 1</t>
  </si>
  <si>
    <t>Kit size 2</t>
  </si>
  <si>
    <t>Delete second Kit size in value sheet if needed</t>
  </si>
  <si>
    <t>Product code value sheet</t>
  </si>
  <si>
    <t>Date of layout creation</t>
  </si>
  <si>
    <t>Manufacturer</t>
  </si>
  <si>
    <t>Alte Strasse 9     65558 Holzheim</t>
  </si>
  <si>
    <t>Possibility "distributed by:"</t>
  </si>
  <si>
    <t>Germany</t>
  </si>
  <si>
    <t>OEM System Name</t>
  </si>
  <si>
    <t>Ranges</t>
  </si>
  <si>
    <t>Rilibäk 2008</t>
  </si>
  <si>
    <t>Others</t>
  </si>
  <si>
    <t>20</t>
  </si>
  <si>
    <t>Albumin</t>
  </si>
  <si>
    <t>13,5</t>
  </si>
  <si>
    <t>28</t>
  </si>
  <si>
    <t>24</t>
  </si>
  <si>
    <t>12</t>
  </si>
  <si>
    <t>13</t>
  </si>
  <si>
    <t>9,5</t>
  </si>
  <si>
    <t>TruLab  Urine Level 1</t>
  </si>
  <si>
    <t>5 9170 99 10 061</t>
  </si>
  <si>
    <t>5 9180 99 10 061</t>
  </si>
  <si>
    <t>TruLab  Urine Level 2</t>
  </si>
  <si>
    <t>5 9170 99 10 062</t>
  </si>
  <si>
    <t>5 9180 99 10 062</t>
  </si>
  <si>
    <t>846 9180 10 02 00</t>
  </si>
  <si>
    <t>6 x   5 mL</t>
  </si>
  <si>
    <t>20 x 5 mL</t>
  </si>
  <si>
    <t xml:space="preserve">Cat. No.     </t>
  </si>
  <si>
    <t xml:space="preserve">Lot No.  </t>
  </si>
  <si>
    <t xml:space="preserve">Exp.  </t>
  </si>
  <si>
    <t>Amylase</t>
  </si>
  <si>
    <t>Osmolality</t>
  </si>
  <si>
    <t>Phosphate</t>
  </si>
  <si>
    <t xml:space="preserve"> Urea</t>
  </si>
  <si>
    <t>Uric acid</t>
  </si>
  <si>
    <t>26</t>
  </si>
  <si>
    <t>17</t>
  </si>
  <si>
    <t>14</t>
  </si>
  <si>
    <t>22</t>
  </si>
  <si>
    <t>15</t>
  </si>
  <si>
    <t>8,5</t>
  </si>
  <si>
    <t>6,5</t>
  </si>
  <si>
    <t>11,5</t>
  </si>
  <si>
    <t>Enzymatic (8L24)</t>
  </si>
  <si>
    <t>3L82</t>
  </si>
  <si>
    <t>3L81</t>
  </si>
  <si>
    <t>7D58</t>
  </si>
  <si>
    <t>7D75</t>
  </si>
  <si>
    <t xml:space="preserve">Urease/GLDH </t>
  </si>
  <si>
    <t>3L79</t>
  </si>
  <si>
    <t>2P32</t>
  </si>
  <si>
    <t>Arsenazo III</t>
  </si>
  <si>
    <t>7D70</t>
  </si>
  <si>
    <t>3P68</t>
  </si>
  <si>
    <t>2K98</t>
  </si>
  <si>
    <t>7D71</t>
  </si>
  <si>
    <t>7D79</t>
  </si>
  <si>
    <t>7D76</t>
  </si>
  <si>
    <t>3P39</t>
  </si>
  <si>
    <t>Cortisol</t>
  </si>
  <si>
    <t>Cortison</t>
  </si>
  <si>
    <t>CMIA</t>
  </si>
  <si>
    <t>8D15</t>
  </si>
  <si>
    <t>µg/dL</t>
  </si>
  <si>
    <t>nmol/L</t>
  </si>
  <si>
    <t>CORT</t>
  </si>
  <si>
    <t>Beckman-Coulter Access</t>
  </si>
  <si>
    <t>Chemiluminescence</t>
  </si>
  <si>
    <t>OSR6006/6106</t>
  </si>
  <si>
    <t>OSR6182</t>
  </si>
  <si>
    <t>PAP</t>
  </si>
  <si>
    <t>Beckman-Coulter DxI</t>
  </si>
  <si>
    <t>Pyrogallol red (M-TP)</t>
  </si>
  <si>
    <t>Colorimetric / Enzymatic</t>
  </si>
  <si>
    <t>Immunoturbidimetric (Randox)</t>
  </si>
  <si>
    <t>Biuret</t>
  </si>
  <si>
    <t>Urease</t>
  </si>
  <si>
    <t>J.&amp;J. Ortho-Clinical  Vitros</t>
  </si>
  <si>
    <t>J.&amp;J. Ortho-Clinical  Vitros 5,1</t>
  </si>
  <si>
    <t>J.&amp;J. Ortho-Clinical  Vitros Immunoassay</t>
  </si>
  <si>
    <t>Roche Cobas 6000</t>
  </si>
  <si>
    <t>EPS-G-7PNP</t>
  </si>
  <si>
    <t>Gen.2 NM-Bapta</t>
  </si>
  <si>
    <t>Jaffe</t>
  </si>
  <si>
    <t>Roche Cobas Cobas 6000</t>
  </si>
  <si>
    <t>Uricase/Colorimetric</t>
  </si>
  <si>
    <t xml:space="preserve">Roche Hitachi/Modular </t>
  </si>
  <si>
    <t xml:space="preserve"> EPS G-7</t>
  </si>
  <si>
    <t>Kinetic alkaline picrate (Jaffe)</t>
  </si>
  <si>
    <t>ICON 20</t>
  </si>
  <si>
    <t>ICON 25</t>
  </si>
  <si>
    <t>Siemens Advia</t>
  </si>
  <si>
    <t>PNP G7</t>
  </si>
  <si>
    <t>Dye Binding</t>
  </si>
  <si>
    <t>Uricase/Peroxidase</t>
  </si>
  <si>
    <t>Siemens Centaur</t>
  </si>
  <si>
    <t>QuiKLYTE Dimension RxL/RxL Max</t>
  </si>
  <si>
    <t>QuiKLYTE Dimension Xpand/EXL</t>
  </si>
  <si>
    <t>IDMS Standardized</t>
  </si>
  <si>
    <t>Modified Jaffe</t>
  </si>
  <si>
    <t>Siemens Dimension Vista</t>
  </si>
  <si>
    <t>modified Jaffe</t>
  </si>
  <si>
    <t>1</t>
  </si>
  <si>
    <t>respons920 ISE direct</t>
  </si>
  <si>
    <t>CV</t>
  </si>
  <si>
    <t>Bias DiaSys/Roche Cobas 6000</t>
  </si>
  <si>
    <t>GOD-PAP</t>
  </si>
  <si>
    <t>12500</t>
  </si>
  <si>
    <t>G7PNP/IFCC</t>
  </si>
  <si>
    <t>Enzymatic (Alpha)</t>
  </si>
  <si>
    <t>Jaffe, Alkaline picrate (CREA_2)</t>
  </si>
  <si>
    <t>Jaffe, Concentrated (CRE_2c)</t>
  </si>
  <si>
    <t>In diesem Sollwertzettel wird immer ein Punkt als Dezimaltrennzeichen verwendet. Tausendertrennzeichen werden nicht verwendet.</t>
  </si>
  <si>
    <t>A dot is always used in this value sheet as decimal separator. Separators for thousands are not used.</t>
  </si>
  <si>
    <t>Osmolalität / Gefrierpunkt</t>
  </si>
  <si>
    <t>---</t>
  </si>
  <si>
    <t>8L24</t>
  </si>
  <si>
    <t xml:space="preserve">Enzymatic </t>
  </si>
  <si>
    <t>Dans ce fiche des valeurs de références, le point représente le caractère séparateur décimal. Des séparateurs pour ‘mille’ ne sont pas employés.</t>
  </si>
  <si>
    <t>El punto representa el carácter separador decimal. No se utilizan caracteres para separar el ‘mil’.</t>
  </si>
  <si>
    <t>0.1</t>
  </si>
  <si>
    <t>0.016667</t>
  </si>
  <si>
    <t>0.35631</t>
  </si>
  <si>
    <t>4.01</t>
  </si>
  <si>
    <t>3.55</t>
  </si>
  <si>
    <t>0.0884</t>
  </si>
  <si>
    <t>0.05551</t>
  </si>
  <si>
    <t>3.9098</t>
  </si>
  <si>
    <t>2.3</t>
  </si>
  <si>
    <t>2.4307</t>
  </si>
  <si>
    <t>0.3229</t>
  </si>
  <si>
    <t>0.1665</t>
  </si>
  <si>
    <t>59.48</t>
  </si>
  <si>
    <t>Urease/Conductivity</t>
  </si>
  <si>
    <t>Negative</t>
  </si>
  <si>
    <t>Positive</t>
  </si>
  <si>
    <t>*</t>
  </si>
  <si>
    <t>2017-02</t>
  </si>
  <si>
    <t>Des dilutions peuvent avoir été effectuées sur certains analytes en appliquant le protocole du fabricant des instruments.</t>
  </si>
  <si>
    <t>* Données non disponibles á la date d'impression. Prière de se renseigner.</t>
  </si>
  <si>
    <t>* No se disponiá de información en el momento en que se imprimió este prospecto. Consulte en caso de cualquier duda.</t>
  </si>
  <si>
    <t>Change in range could be made by create new range in column "others" and paste and copy into "DiaSys" column. Connection to value sheets is to column B only.</t>
  </si>
  <si>
    <t>L’intervalle de confiance a été calculée comme la valeur des méthodes de référence +/- le max. d’erreur de mesure admissible selon les recommandations du Comité Médical Fédéral d’Allemagne de 2003</t>
  </si>
  <si>
    <t>ISE-orientated PVC membrane</t>
  </si>
  <si>
    <t xml:space="preserve"> *</t>
  </si>
  <si>
    <t>Système</t>
  </si>
  <si>
    <t>Sistema</t>
  </si>
  <si>
    <t xml:space="preserve">NM-BAPTA    </t>
  </si>
  <si>
    <t xml:space="preserve">NM-BAPTA  </t>
  </si>
  <si>
    <t>&lt;12</t>
  </si>
  <si>
    <t>Composant</t>
  </si>
  <si>
    <t>Componente</t>
  </si>
  <si>
    <t xml:space="preserve">Contrôle d'urine </t>
  </si>
  <si>
    <t>Control de orina</t>
  </si>
  <si>
    <t>Turbidimetric (Roche)</t>
  </si>
  <si>
    <t>Gen.2 Colorimetric Endpoint</t>
  </si>
  <si>
    <t>April 2015</t>
  </si>
  <si>
    <t>Kin. alk. picrate</t>
  </si>
  <si>
    <t>&lt;1.2</t>
  </si>
  <si>
    <t>Nephelometric</t>
  </si>
  <si>
    <t>2.75</t>
  </si>
  <si>
    <r>
      <t>Enzymatic</t>
    </r>
    <r>
      <rPr>
        <sz val="8"/>
        <color rgb="FFFF0000"/>
        <rFont val="Times New Roman"/>
        <family val="1"/>
      </rPr>
      <t xml:space="preserve"> </t>
    </r>
  </si>
  <si>
    <t>valid from reagent lot 21168</t>
  </si>
  <si>
    <t>Version 11.08.2015</t>
  </si>
  <si>
    <t>102</t>
  </si>
  <si>
    <t>141</t>
  </si>
  <si>
    <t>106</t>
  </si>
  <si>
    <t>154</t>
  </si>
  <si>
    <t>148</t>
  </si>
  <si>
    <t>104</t>
  </si>
  <si>
    <t>96.7</t>
  </si>
  <si>
    <t>136</t>
  </si>
  <si>
    <t>98.3</t>
  </si>
  <si>
    <t>139</t>
  </si>
  <si>
    <t>121</t>
  </si>
  <si>
    <t>1х5 мл</t>
  </si>
  <si>
    <t>Микроальбумин</t>
  </si>
  <si>
    <r>
      <rPr>
        <sz val="8"/>
        <rFont val="Calibri"/>
        <family val="2"/>
        <charset val="204"/>
      </rPr>
      <t>α</t>
    </r>
    <r>
      <rPr>
        <sz val="10.4"/>
        <rFont val="Times New Roman"/>
        <family val="1"/>
      </rPr>
      <t>-Амилаза</t>
    </r>
  </si>
  <si>
    <t>Азот мочевины</t>
  </si>
  <si>
    <t>Кальций</t>
  </si>
  <si>
    <t>Хлориды</t>
  </si>
  <si>
    <t>Cortisol   Кортизол</t>
  </si>
  <si>
    <t>Креатинин</t>
  </si>
  <si>
    <t>удельный вес</t>
  </si>
  <si>
    <t>Глюкоза</t>
  </si>
  <si>
    <t>ХГЧ</t>
  </si>
  <si>
    <t>Калий</t>
  </si>
  <si>
    <t>Магний</t>
  </si>
  <si>
    <t>Натрий</t>
  </si>
  <si>
    <t>Осмолярность</t>
  </si>
  <si>
    <t>Фосфор неорганический</t>
  </si>
  <si>
    <t>Общий белок</t>
  </si>
  <si>
    <t>Мочевина</t>
  </si>
  <si>
    <t>Мочевая кислота</t>
  </si>
  <si>
    <t>Cortisol  Коритизол</t>
  </si>
  <si>
    <t xml:space="preserve">Creatinina </t>
  </si>
  <si>
    <t>Удельный вес</t>
  </si>
  <si>
    <t>Pyrogallol red method до Лота 21168</t>
  </si>
  <si>
    <t>6х5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</si>
</sst>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0.0%"/>
    <numFmt numFmtId="167" formatCode="0;&quot; &quot;"/>
    <numFmt numFmtId="168" formatCode="#,##0.00;[Red]\-#,##0.00\ "/>
    <numFmt numFmtId="169" formatCode="\ 0.0;\-0.0"/>
    <numFmt numFmtId="170" formatCode="\ ##,##0.0??&quot;     &quot;;\-##,##0.0??&quot;     &quot;"/>
    <numFmt numFmtId="171" formatCode="\ ##,##0.000&quot; *&quot;"/>
    <numFmt numFmtId="172" formatCode="_-* #,##0.00\ [$€-1]_-;\-* #,##0.00\ [$€-1]_-;_-* &quot;-&quot;??\ [$€-1]_-"/>
    <numFmt numFmtId="173" formatCode="0.0000"/>
  </numFmts>
  <fonts count="46">
    <font>
      <sz val="10"/>
      <name val="Arial"/>
    </font>
    <font>
      <sz val="10"/>
      <name val="Arial"/>
      <family val="2"/>
    </font>
    <font>
      <sz val="8"/>
      <name val="Symbol"/>
      <family val="1"/>
      <charset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28"/>
      <name val="Arial"/>
      <family val="2"/>
    </font>
    <font>
      <sz val="8"/>
      <name val="Arial"/>
      <family val="2"/>
    </font>
    <font>
      <sz val="28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14"/>
      <color indexed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1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indexed="17"/>
      <name val="Arial"/>
      <family val="2"/>
    </font>
    <font>
      <sz val="10"/>
      <color indexed="17"/>
      <name val="Geneva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Arial"/>
      <family val="2"/>
    </font>
    <font>
      <sz val="8"/>
      <name val="Calibri"/>
      <family val="2"/>
      <charset val="204"/>
    </font>
    <font>
      <sz val="10.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8" fontId="32" fillId="0" borderId="47" applyBorder="0">
      <alignment horizontal="right"/>
      <protection locked="0" hidden="1"/>
    </xf>
    <xf numFmtId="172" fontId="37" fillId="0" borderId="0" applyFont="0" applyFill="0" applyBorder="0" applyAlignment="0" applyProtection="0"/>
    <xf numFmtId="167" fontId="33" fillId="0" borderId="48">
      <alignment horizontal="center"/>
      <protection locked="0" hidden="1"/>
    </xf>
    <xf numFmtId="170" fontId="34" fillId="0" borderId="0">
      <alignment horizontal="right"/>
      <protection locked="0"/>
    </xf>
    <xf numFmtId="169" fontId="35" fillId="0" borderId="0" applyFont="0">
      <alignment horizontal="center"/>
      <protection locked="0"/>
    </xf>
    <xf numFmtId="171" fontId="35" fillId="0" borderId="0" applyFont="0">
      <alignment horizontal="right"/>
      <protection locked="0"/>
    </xf>
    <xf numFmtId="1" fontId="35" fillId="0" borderId="0" applyFont="0">
      <alignment horizontal="center"/>
      <protection locked="0"/>
    </xf>
    <xf numFmtId="164" fontId="35" fillId="0" borderId="0" applyFont="0">
      <alignment horizontal="center"/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8" fillId="0" borderId="0"/>
  </cellStyleXfs>
  <cellXfs count="692">
    <xf numFmtId="0" fontId="0" fillId="0" borderId="0" xfId="0"/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Protection="1">
      <protection hidden="1"/>
    </xf>
    <xf numFmtId="0" fontId="6" fillId="0" borderId="0" xfId="0" applyFont="1" applyAlignment="1">
      <alignment horizontal="left" indent="1"/>
    </xf>
    <xf numFmtId="0" fontId="6" fillId="0" borderId="0" xfId="0" applyFont="1" applyBorder="1"/>
    <xf numFmtId="0" fontId="6" fillId="0" borderId="0" xfId="0" applyFont="1" applyFill="1"/>
    <xf numFmtId="0" fontId="4" fillId="0" borderId="0" xfId="0" applyFont="1" applyFill="1"/>
    <xf numFmtId="49" fontId="8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Protection="1">
      <protection hidden="1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/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hidden="1"/>
    </xf>
    <xf numFmtId="0" fontId="14" fillId="2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2" borderId="0" xfId="0" applyFont="1" applyFill="1" applyBorder="1" applyAlignment="1" applyProtection="1">
      <alignment horizontal="left" vertical="center"/>
      <protection hidden="1"/>
    </xf>
    <xf numFmtId="165" fontId="3" fillId="0" borderId="0" xfId="0" applyNumberFormat="1" applyFont="1" applyFill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Fill="1"/>
    <xf numFmtId="0" fontId="4" fillId="3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 indent="1"/>
    </xf>
    <xf numFmtId="49" fontId="4" fillId="0" borderId="0" xfId="2" applyNumberFormat="1" applyFont="1" applyAlignment="1">
      <alignment horizontal="left" vertical="center" inden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0" xfId="1" applyFont="1"/>
    <xf numFmtId="0" fontId="19" fillId="0" borderId="0" xfId="1" applyAlignment="1">
      <alignment horizontal="center"/>
    </xf>
    <xf numFmtId="0" fontId="19" fillId="0" borderId="0" xfId="1"/>
    <xf numFmtId="0" fontId="19" fillId="4" borderId="0" xfId="1" applyFill="1" applyAlignment="1">
      <alignment horizontal="center"/>
    </xf>
    <xf numFmtId="0" fontId="19" fillId="5" borderId="0" xfId="1" applyFill="1" applyAlignment="1">
      <alignment horizontal="center"/>
    </xf>
    <xf numFmtId="0" fontId="19" fillId="6" borderId="0" xfId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4" fillId="6" borderId="0" xfId="1" applyFont="1" applyFill="1" applyAlignment="1">
      <alignment horizontal="left" indent="1"/>
    </xf>
    <xf numFmtId="0" fontId="4" fillId="4" borderId="0" xfId="1" applyFont="1" applyFill="1" applyAlignment="1">
      <alignment horizontal="left" indent="1"/>
    </xf>
    <xf numFmtId="14" fontId="4" fillId="4" borderId="0" xfId="1" applyNumberFormat="1" applyFont="1" applyFill="1" applyAlignment="1">
      <alignment horizontal="left" indent="1"/>
    </xf>
    <xf numFmtId="49" fontId="4" fillId="4" borderId="0" xfId="1" applyNumberFormat="1" applyFont="1" applyFill="1" applyAlignment="1">
      <alignment horizontal="left" indent="1"/>
    </xf>
    <xf numFmtId="0" fontId="19" fillId="6" borderId="0" xfId="1" applyFill="1"/>
    <xf numFmtId="49" fontId="4" fillId="0" borderId="10" xfId="1" applyNumberFormat="1" applyFont="1" applyFill="1" applyBorder="1" applyAlignment="1">
      <alignment horizontal="left" vertical="top" wrapText="1" indent="1"/>
    </xf>
    <xf numFmtId="49" fontId="4" fillId="0" borderId="10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left" vertical="top" wrapText="1" indent="1"/>
    </xf>
    <xf numFmtId="49" fontId="4" fillId="0" borderId="12" xfId="1" applyNumberFormat="1" applyFont="1" applyFill="1" applyBorder="1" applyAlignment="1">
      <alignment horizontal="left" vertical="center" indent="1"/>
    </xf>
    <xf numFmtId="0" fontId="4" fillId="0" borderId="8" xfId="1" applyFont="1" applyFill="1" applyBorder="1" applyAlignment="1">
      <alignment horizontal="left" vertical="center" indent="1"/>
    </xf>
    <xf numFmtId="49" fontId="4" fillId="0" borderId="1" xfId="1" applyNumberFormat="1" applyFont="1" applyFill="1" applyBorder="1" applyAlignment="1">
      <alignment horizontal="left" vertical="center" indent="1"/>
    </xf>
    <xf numFmtId="49" fontId="4" fillId="0" borderId="10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4" fillId="0" borderId="8" xfId="1" applyNumberFormat="1" applyFont="1" applyFill="1" applyBorder="1" applyAlignment="1">
      <alignment horizontal="center" vertical="top" wrapText="1"/>
    </xf>
    <xf numFmtId="49" fontId="4" fillId="7" borderId="10" xfId="1" applyNumberFormat="1" applyFont="1" applyFill="1" applyBorder="1" applyAlignment="1">
      <alignment horizontal="center" vertical="top" wrapText="1"/>
    </xf>
    <xf numFmtId="49" fontId="4" fillId="8" borderId="3" xfId="1" applyNumberFormat="1" applyFont="1" applyFill="1" applyBorder="1" applyAlignment="1">
      <alignment horizontal="center" vertical="top" wrapText="1"/>
    </xf>
    <xf numFmtId="49" fontId="4" fillId="8" borderId="10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0" fontId="6" fillId="0" borderId="0" xfId="0" applyNumberFormat="1" applyFont="1" applyFill="1"/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11" xfId="0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Protection="1">
      <protection hidden="1"/>
    </xf>
    <xf numFmtId="49" fontId="4" fillId="0" borderId="14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" fontId="26" fillId="0" borderId="8" xfId="0" quotePrefix="1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7" xfId="0" quotePrefix="1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6" fillId="0" borderId="8" xfId="0" quotePrefix="1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7" xfId="0" quotePrefix="1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6" fillId="0" borderId="8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2" fontId="26" fillId="0" borderId="8" xfId="0" quotePrefix="1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indent="1"/>
    </xf>
    <xf numFmtId="2" fontId="26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 vertical="center"/>
    </xf>
    <xf numFmtId="2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165" fontId="4" fillId="0" borderId="29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32" xfId="0" applyNumberFormat="1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6" fillId="0" borderId="28" xfId="0" applyFont="1" applyFill="1" applyBorder="1"/>
    <xf numFmtId="0" fontId="4" fillId="0" borderId="42" xfId="0" applyNumberFormat="1" applyFont="1" applyFill="1" applyBorder="1" applyAlignment="1">
      <alignment horizontal="left" vertical="center"/>
    </xf>
    <xf numFmtId="2" fontId="26" fillId="0" borderId="2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26" fillId="0" borderId="29" xfId="0" quotePrefix="1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26" fillId="0" borderId="29" xfId="0" quotePrefix="1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8" fillId="0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4" fillId="0" borderId="28" xfId="0" applyFont="1" applyFill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left" vertical="center"/>
    </xf>
    <xf numFmtId="0" fontId="4" fillId="0" borderId="3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 indent="1"/>
    </xf>
    <xf numFmtId="2" fontId="4" fillId="0" borderId="37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25" fillId="0" borderId="0" xfId="0" applyFont="1" applyBorder="1" applyProtection="1">
      <protection hidden="1"/>
    </xf>
    <xf numFmtId="0" fontId="4" fillId="0" borderId="0" xfId="2" applyFont="1" applyBorder="1" applyAlignment="1">
      <alignment horizontal="left" indent="1"/>
    </xf>
    <xf numFmtId="0" fontId="5" fillId="0" borderId="3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165" fontId="8" fillId="0" borderId="3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164" fontId="26" fillId="0" borderId="29" xfId="0" quotePrefix="1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6" fillId="0" borderId="20" xfId="0" applyFont="1" applyFill="1" applyBorder="1"/>
    <xf numFmtId="0" fontId="1" fillId="0" borderId="0" xfId="1" applyFont="1"/>
    <xf numFmtId="165" fontId="26" fillId="0" borderId="8" xfId="0" applyNumberFormat="1" applyFont="1" applyFill="1" applyBorder="1" applyAlignment="1">
      <alignment horizontal="center" vertical="center"/>
    </xf>
    <xf numFmtId="2" fontId="31" fillId="0" borderId="8" xfId="0" applyNumberFormat="1" applyFont="1" applyFill="1" applyBorder="1" applyAlignment="1">
      <alignment horizontal="center" vertical="center"/>
    </xf>
    <xf numFmtId="164" fontId="31" fillId="0" borderId="29" xfId="0" applyNumberFormat="1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left" vertical="center"/>
    </xf>
    <xf numFmtId="49" fontId="4" fillId="9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9" fontId="4" fillId="0" borderId="0" xfId="2" applyNumberFormat="1" applyFont="1" applyFill="1" applyBorder="1" applyAlignment="1">
      <alignment horizontal="left" vertical="center" indent="1"/>
    </xf>
    <xf numFmtId="164" fontId="8" fillId="0" borderId="1" xfId="17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164" fontId="8" fillId="0" borderId="24" xfId="17" applyNumberFormat="1" applyFont="1" applyFill="1" applyBorder="1" applyAlignment="1">
      <alignment horizontal="center"/>
    </xf>
    <xf numFmtId="164" fontId="8" fillId="0" borderId="6" xfId="17" applyNumberFormat="1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 vertical="center"/>
    </xf>
    <xf numFmtId="1" fontId="8" fillId="0" borderId="1" xfId="17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31" fillId="0" borderId="8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4" fillId="7" borderId="5" xfId="0" applyNumberFormat="1" applyFont="1" applyFill="1" applyBorder="1" applyAlignment="1">
      <alignment horizontal="left" vertical="center"/>
    </xf>
    <xf numFmtId="49" fontId="4" fillId="7" borderId="5" xfId="0" applyNumberFormat="1" applyFont="1" applyFill="1" applyBorder="1" applyAlignment="1">
      <alignment horizontal="left" vertical="center"/>
    </xf>
    <xf numFmtId="49" fontId="4" fillId="7" borderId="14" xfId="0" applyNumberFormat="1" applyFont="1" applyFill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/>
    </xf>
    <xf numFmtId="164" fontId="4" fillId="7" borderId="12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14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1" fontId="8" fillId="7" borderId="6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46" xfId="0" applyNumberFormat="1" applyFont="1" applyFill="1" applyBorder="1" applyAlignment="1">
      <alignment horizontal="center" vertical="center"/>
    </xf>
    <xf numFmtId="1" fontId="4" fillId="0" borderId="8" xfId="0" quotePrefix="1" applyNumberFormat="1" applyFont="1" applyFill="1" applyBorder="1" applyAlignment="1">
      <alignment horizontal="center" vertical="center"/>
    </xf>
    <xf numFmtId="1" fontId="4" fillId="0" borderId="29" xfId="0" quotePrefix="1" applyNumberFormat="1" applyFont="1" applyFill="1" applyBorder="1" applyAlignment="1">
      <alignment horizontal="center" vertical="center"/>
    </xf>
    <xf numFmtId="164" fontId="4" fillId="0" borderId="8" xfId="0" quotePrefix="1" applyNumberFormat="1" applyFont="1" applyFill="1" applyBorder="1" applyAlignment="1">
      <alignment horizontal="center" vertical="center"/>
    </xf>
    <xf numFmtId="1" fontId="4" fillId="0" borderId="41" xfId="0" quotePrefix="1" applyNumberFormat="1" applyFont="1" applyFill="1" applyBorder="1" applyAlignment="1">
      <alignment horizontal="center" vertical="center"/>
    </xf>
    <xf numFmtId="0" fontId="4" fillId="10" borderId="22" xfId="0" applyNumberFormat="1" applyFont="1" applyFill="1" applyBorder="1" applyAlignment="1">
      <alignment horizontal="left" vertical="center"/>
    </xf>
    <xf numFmtId="49" fontId="4" fillId="10" borderId="22" xfId="0" applyNumberFormat="1" applyFont="1" applyFill="1" applyBorder="1" applyAlignment="1">
      <alignment horizontal="left" vertical="center"/>
    </xf>
    <xf numFmtId="49" fontId="4" fillId="10" borderId="23" xfId="0" applyNumberFormat="1" applyFont="1" applyFill="1" applyBorder="1" applyAlignment="1">
      <alignment horizontal="center" vertical="center"/>
    </xf>
    <xf numFmtId="2" fontId="8" fillId="10" borderId="24" xfId="16" applyNumberFormat="1" applyFont="1" applyFill="1" applyBorder="1" applyAlignment="1">
      <alignment horizontal="center"/>
    </xf>
    <xf numFmtId="2" fontId="4" fillId="10" borderId="26" xfId="0" applyNumberFormat="1" applyFont="1" applyFill="1" applyBorder="1" applyAlignment="1">
      <alignment horizontal="center" vertical="center"/>
    </xf>
    <xf numFmtId="164" fontId="4" fillId="10" borderId="22" xfId="0" applyNumberFormat="1" applyFont="1" applyFill="1" applyBorder="1" applyAlignment="1">
      <alignment horizontal="center" vertical="center"/>
    </xf>
    <xf numFmtId="2" fontId="4" fillId="10" borderId="23" xfId="0" applyNumberFormat="1" applyFont="1" applyFill="1" applyBorder="1" applyAlignment="1">
      <alignment horizontal="center" vertical="center"/>
    </xf>
    <xf numFmtId="49" fontId="4" fillId="10" borderId="24" xfId="0" applyNumberFormat="1" applyFont="1" applyFill="1" applyBorder="1" applyAlignment="1">
      <alignment horizontal="center" vertical="center"/>
    </xf>
    <xf numFmtId="165" fontId="8" fillId="10" borderId="24" xfId="0" applyNumberFormat="1" applyFont="1" applyFill="1" applyBorder="1" applyAlignment="1">
      <alignment horizontal="center" vertical="center"/>
    </xf>
    <xf numFmtId="165" fontId="4" fillId="10" borderId="26" xfId="0" applyNumberFormat="1" applyFont="1" applyFill="1" applyBorder="1" applyAlignment="1">
      <alignment horizontal="center" vertical="center"/>
    </xf>
    <xf numFmtId="165" fontId="4" fillId="10" borderId="27" xfId="0" applyNumberFormat="1" applyFont="1" applyFill="1" applyBorder="1" applyAlignment="1">
      <alignment horizontal="center" vertical="center"/>
    </xf>
    <xf numFmtId="0" fontId="6" fillId="10" borderId="0" xfId="0" applyFont="1" applyFill="1"/>
    <xf numFmtId="0" fontId="4" fillId="10" borderId="42" xfId="0" applyNumberFormat="1" applyFont="1" applyFill="1" applyBorder="1" applyAlignment="1">
      <alignment horizontal="left" vertical="center"/>
    </xf>
    <xf numFmtId="164" fontId="8" fillId="10" borderId="1" xfId="17" applyNumberFormat="1" applyFont="1" applyFill="1" applyBorder="1" applyAlignment="1">
      <alignment horizontal="center"/>
    </xf>
    <xf numFmtId="164" fontId="4" fillId="10" borderId="26" xfId="0" applyNumberFormat="1" applyFont="1" applyFill="1" applyBorder="1" applyAlignment="1">
      <alignment horizontal="center" vertical="center"/>
    </xf>
    <xf numFmtId="164" fontId="4" fillId="10" borderId="23" xfId="0" applyNumberFormat="1" applyFont="1" applyFill="1" applyBorder="1" applyAlignment="1">
      <alignment horizontal="center" vertical="center"/>
    </xf>
    <xf numFmtId="2" fontId="8" fillId="10" borderId="24" xfId="0" applyNumberFormat="1" applyFont="1" applyFill="1" applyBorder="1" applyAlignment="1">
      <alignment horizontal="center" vertical="center"/>
    </xf>
    <xf numFmtId="2" fontId="4" fillId="10" borderId="22" xfId="0" applyNumberFormat="1" applyFont="1" applyFill="1" applyBorder="1" applyAlignment="1">
      <alignment horizontal="center" vertical="center"/>
    </xf>
    <xf numFmtId="2" fontId="4" fillId="10" borderId="27" xfId="0" applyNumberFormat="1" applyFont="1" applyFill="1" applyBorder="1" applyAlignment="1">
      <alignment horizontal="center" vertical="center"/>
    </xf>
    <xf numFmtId="0" fontId="6" fillId="10" borderId="28" xfId="0" applyFont="1" applyFill="1" applyBorder="1"/>
    <xf numFmtId="0" fontId="6" fillId="10" borderId="0" xfId="0" applyFont="1" applyFill="1" applyBorder="1"/>
    <xf numFmtId="49" fontId="4" fillId="10" borderId="42" xfId="0" applyNumberFormat="1" applyFont="1" applyFill="1" applyBorder="1" applyAlignment="1">
      <alignment horizontal="left" vertical="center"/>
    </xf>
    <xf numFmtId="2" fontId="8" fillId="10" borderId="1" xfId="0" applyNumberFormat="1" applyFont="1" applyFill="1" applyBorder="1" applyAlignment="1">
      <alignment horizontal="center" vertical="center"/>
    </xf>
    <xf numFmtId="164" fontId="8" fillId="10" borderId="24" xfId="0" applyNumberFormat="1" applyFont="1" applyFill="1" applyBorder="1" applyAlignment="1">
      <alignment horizontal="center" vertical="center"/>
    </xf>
    <xf numFmtId="1" fontId="4" fillId="10" borderId="22" xfId="0" applyNumberFormat="1" applyFont="1" applyFill="1" applyBorder="1" applyAlignment="1">
      <alignment horizontal="center" vertical="center"/>
    </xf>
    <xf numFmtId="164" fontId="4" fillId="10" borderId="27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left" vertical="center"/>
    </xf>
    <xf numFmtId="49" fontId="4" fillId="10" borderId="5" xfId="0" applyNumberFormat="1" applyFont="1" applyFill="1" applyBorder="1" applyAlignment="1">
      <alignment horizontal="left" vertical="center"/>
    </xf>
    <xf numFmtId="49" fontId="4" fillId="10" borderId="14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2" fontId="4" fillId="10" borderId="14" xfId="0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/>
    </xf>
    <xf numFmtId="164" fontId="8" fillId="10" borderId="6" xfId="0" applyNumberFormat="1" applyFont="1" applyFill="1" applyBorder="1" applyAlignment="1">
      <alignment horizontal="center" vertical="center"/>
    </xf>
    <xf numFmtId="164" fontId="4" fillId="10" borderId="12" xfId="0" applyNumberFormat="1" applyFont="1" applyFill="1" applyBorder="1" applyAlignment="1">
      <alignment horizontal="center" vertical="center"/>
    </xf>
    <xf numFmtId="1" fontId="4" fillId="10" borderId="5" xfId="0" applyNumberFormat="1" applyFont="1" applyFill="1" applyBorder="1" applyAlignment="1">
      <alignment horizontal="center" vertical="center"/>
    </xf>
    <xf numFmtId="164" fontId="4" fillId="10" borderId="46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left" vertical="center"/>
    </xf>
    <xf numFmtId="49" fontId="4" fillId="10" borderId="7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/>
    </xf>
    <xf numFmtId="1" fontId="4" fillId="10" borderId="8" xfId="0" applyNumberFormat="1" applyFont="1" applyFill="1" applyBorder="1" applyAlignment="1">
      <alignment horizontal="center" vertical="center"/>
    </xf>
    <xf numFmtId="1" fontId="4" fillId="10" borderId="7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164" fontId="4" fillId="10" borderId="8" xfId="0" applyNumberFormat="1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center" vertical="center"/>
    </xf>
    <xf numFmtId="164" fontId="4" fillId="10" borderId="29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166" fontId="4" fillId="10" borderId="0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1" fontId="8" fillId="10" borderId="24" xfId="0" applyNumberFormat="1" applyFont="1" applyFill="1" applyBorder="1" applyAlignment="1">
      <alignment horizontal="center" vertical="center"/>
    </xf>
    <xf numFmtId="1" fontId="4" fillId="10" borderId="26" xfId="0" applyNumberFormat="1" applyFont="1" applyFill="1" applyBorder="1" applyAlignment="1">
      <alignment horizontal="center" vertical="center"/>
    </xf>
    <xf numFmtId="1" fontId="4" fillId="10" borderId="23" xfId="0" applyNumberFormat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wrapText="1"/>
    </xf>
    <xf numFmtId="0" fontId="19" fillId="4" borderId="0" xfId="1" applyFill="1" applyAlignment="1">
      <alignment wrapText="1"/>
    </xf>
    <xf numFmtId="0" fontId="7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34" xfId="0" applyNumberForma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 wrapText="1"/>
    </xf>
    <xf numFmtId="173" fontId="22" fillId="0" borderId="4" xfId="0" applyNumberFormat="1" applyFont="1" applyFill="1" applyBorder="1" applyAlignment="1">
      <alignment horizontal="center" vertical="center" wrapText="1"/>
    </xf>
    <xf numFmtId="173" fontId="22" fillId="0" borderId="34" xfId="0" applyNumberFormat="1" applyFont="1" applyFill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6" fontId="4" fillId="3" borderId="10" xfId="0" applyNumberFormat="1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 wrapText="1"/>
    </xf>
    <xf numFmtId="166" fontId="13" fillId="3" borderId="11" xfId="0" applyNumberFormat="1" applyFont="1" applyFill="1" applyBorder="1" applyAlignment="1">
      <alignment horizontal="center" vertical="center" wrapText="1"/>
    </xf>
    <xf numFmtId="166" fontId="13" fillId="3" borderId="12" xfId="0" applyNumberFormat="1" applyFont="1" applyFill="1" applyBorder="1" applyAlignment="1">
      <alignment horizontal="center" vertical="center" wrapText="1"/>
    </xf>
    <xf numFmtId="166" fontId="13" fillId="3" borderId="10" xfId="0" applyNumberFormat="1" applyFont="1" applyFill="1" applyBorder="1" applyAlignment="1">
      <alignment horizontal="center" vertical="center" wrapText="1"/>
    </xf>
    <xf numFmtId="166" fontId="13" fillId="3" borderId="11" xfId="0" applyNumberFormat="1" applyFont="1" applyFill="1" applyBorder="1" applyAlignment="1">
      <alignment vertical="center" wrapText="1"/>
    </xf>
    <xf numFmtId="166" fontId="13" fillId="3" borderId="12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35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6" fontId="13" fillId="3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4" fontId="42" fillId="2" borderId="0" xfId="0" applyNumberFormat="1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166" fontId="13" fillId="3" borderId="4" xfId="0" applyNumberFormat="1" applyFont="1" applyFill="1" applyBorder="1" applyAlignment="1">
      <alignment vertical="center" wrapText="1"/>
    </xf>
    <xf numFmtId="166" fontId="13" fillId="3" borderId="6" xfId="0" applyNumberFormat="1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wrapText="1"/>
    </xf>
  </cellXfs>
  <cellStyles count="20">
    <cellStyle name="Eingabedaten" xfId="7"/>
    <cellStyle name="Euro" xfId="8"/>
    <cellStyle name="Filter" xfId="9"/>
    <cellStyle name="MVRes" xfId="10"/>
    <cellStyle name="MVRes%" xfId="11"/>
    <cellStyle name="MVRes*" xfId="12"/>
    <cellStyle name="MVResN" xfId="13"/>
    <cellStyle name="MVText" xfId="14"/>
    <cellStyle name="Prozent 2" xfId="3"/>
    <cellStyle name="Prozent 2 2" xfId="15"/>
    <cellStyle name="Prozent 3" xfId="4"/>
    <cellStyle name="Standard 2" xfId="1"/>
    <cellStyle name="Standard 2 2" xfId="5"/>
    <cellStyle name="Standard 2 2 2" xfId="17"/>
    <cellStyle name="Standard 2 3" xfId="16"/>
    <cellStyle name="Standard 3" xfId="6"/>
    <cellStyle name="Standard 3 2" xfId="18"/>
    <cellStyle name="Standard_L1-18408" xfId="2"/>
    <cellStyle name="Обычный" xfId="0" builtinId="0"/>
    <cellStyle name="標準_Mb CN Betweenday 050630～ recal" xfId="19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174249</xdr:colOff>
      <xdr:row>3</xdr:row>
      <xdr:rowOff>38838</xdr:rowOff>
    </xdr:from>
    <xdr:to>
      <xdr:col>10</xdr:col>
      <xdr:colOff>188103</xdr:colOff>
      <xdr:row>4</xdr:row>
      <xdr:rowOff>73110</xdr:rowOff>
    </xdr:to>
    <xdr:pic>
      <xdr:nvPicPr>
        <xdr:cNvPr id="2" name="Picture 3" descr="CE Zeichen (Groß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987" y="484315"/>
          <a:ext cx="418301" cy="268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946272</xdr:colOff>
      <xdr:row>11</xdr:row>
      <xdr:rowOff>155330</xdr:rowOff>
    </xdr:to>
    <xdr:sp macro="" textlink="">
      <xdr:nvSpPr>
        <xdr:cNvPr id="3" name="Textfeld 2"/>
        <xdr:cNvSpPr txBox="1"/>
      </xdr:nvSpPr>
      <xdr:spPr>
        <a:xfrm>
          <a:off x="46892" y="949569"/>
          <a:ext cx="3824288" cy="1104899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For updated target value sheets, please refer to the website mentioned below.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Aktualisierte Sollwertzettel finden Sie auf der unten genannten Webseite.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Le site mentionné ci-dessous renseigne sur des notices de valeur titrée mis à jour. 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Para técnicas con valores de ensayo actualizadas, véase el sitio web mencionado abajo. </a:t>
          </a:r>
        </a:p>
        <a:p>
          <a:r>
            <a:rPr lang="az-Cyrl-AZ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для обновленного значения списка пожалуйста посетите ниже приведенный адрес</a:t>
          </a:r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de-DE" sz="11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http://www.diasys-diagnostics.com/service-area/value-sheets/</a:t>
          </a:r>
          <a:r>
            <a:rPr lang="de-DE" sz="1100">
              <a:latin typeface="Times New Roman" pitchFamily="18" charset="0"/>
              <a:cs typeface="Times New Roman" pitchFamily="18" charset="0"/>
            </a:rPr>
            <a:t> </a:t>
          </a:r>
          <a:endParaRPr lang="de-DE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1072662</xdr:colOff>
      <xdr:row>6</xdr:row>
      <xdr:rowOff>99646</xdr:rowOff>
    </xdr:from>
    <xdr:to>
      <xdr:col>11</xdr:col>
      <xdr:colOff>430822</xdr:colOff>
      <xdr:row>12</xdr:row>
      <xdr:rowOff>2565</xdr:rowOff>
    </xdr:to>
    <xdr:sp macro="" textlink="">
      <xdr:nvSpPr>
        <xdr:cNvPr id="4" name="Textfeld 3"/>
        <xdr:cNvSpPr txBox="1"/>
      </xdr:nvSpPr>
      <xdr:spPr>
        <a:xfrm>
          <a:off x="3997570" y="1207477"/>
          <a:ext cx="3086098" cy="85248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Pay attention to updated target values marked in grey.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Bitte beachten Sie die grau markierten neuen Sollwerte.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Prendre note des valeurs titrées mis à jour sur fond gris.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Tener en cuenta los valores de ensayo actualizados sobre fondo gris.</a:t>
          </a:r>
        </a:p>
        <a:p>
          <a:pPr rtl="0"/>
          <a:r>
            <a:rPr lang="ru-RU" sz="80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ВНИМАНИЕ:   пожалуйста обратите внимание на выделенные серым цветом обновленные заданные параметры. </a:t>
          </a:r>
          <a:endParaRPr lang="de-DE" sz="800" smtClean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endParaRPr lang="de-DE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180110</xdr:colOff>
      <xdr:row>3</xdr:row>
      <xdr:rowOff>56423</xdr:rowOff>
    </xdr:from>
    <xdr:to>
      <xdr:col>10</xdr:col>
      <xdr:colOff>193964</xdr:colOff>
      <xdr:row>4</xdr:row>
      <xdr:rowOff>90695</xdr:rowOff>
    </xdr:to>
    <xdr:pic>
      <xdr:nvPicPr>
        <xdr:cNvPr id="2" name="Picture 3" descr="CE Zeichen (Groß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170" y="658403"/>
          <a:ext cx="417714" cy="27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946272</xdr:colOff>
      <xdr:row>11</xdr:row>
      <xdr:rowOff>126022</xdr:rowOff>
    </xdr:to>
    <xdr:sp macro="" textlink="">
      <xdr:nvSpPr>
        <xdr:cNvPr id="3" name="Textfeld 2"/>
        <xdr:cNvSpPr txBox="1"/>
      </xdr:nvSpPr>
      <xdr:spPr>
        <a:xfrm>
          <a:off x="44450" y="825500"/>
          <a:ext cx="3822822" cy="110392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For updated target value sheets, please refer to the website mentioned below.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Aktualisierte Sollwertzettel finden Sie auf der unten genannten Webseite.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Le site mentionné ci-dessous renseigne sur des notices de valeur titrée mis à jour. 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Para técnicas con valores de ensayo actualizadas, véase el sitio web mencionado abajo. </a:t>
          </a:r>
        </a:p>
        <a:p>
          <a:r>
            <a:rPr lang="az-Cyrl-AZ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для обновленного значения списка пожалуйста посетите ниже приведенный адрес</a:t>
          </a:r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de-DE" sz="11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http://www.diasys-diagnostics.com/service-area/value-sheets/</a:t>
          </a:r>
          <a:r>
            <a:rPr lang="de-DE" sz="1100">
              <a:latin typeface="Times New Roman" pitchFamily="18" charset="0"/>
              <a:cs typeface="Times New Roman" pitchFamily="18" charset="0"/>
            </a:rPr>
            <a:t> </a:t>
          </a:r>
          <a:endParaRPr lang="de-DE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1025769</xdr:colOff>
      <xdr:row>6</xdr:row>
      <xdr:rowOff>64477</xdr:rowOff>
    </xdr:from>
    <xdr:to>
      <xdr:col>11</xdr:col>
      <xdr:colOff>383929</xdr:colOff>
      <xdr:row>11</xdr:row>
      <xdr:rowOff>125658</xdr:rowOff>
    </xdr:to>
    <xdr:sp macro="" textlink="">
      <xdr:nvSpPr>
        <xdr:cNvPr id="4" name="Textfeld 3"/>
        <xdr:cNvSpPr txBox="1"/>
      </xdr:nvSpPr>
      <xdr:spPr>
        <a:xfrm>
          <a:off x="3950677" y="1066800"/>
          <a:ext cx="3086098" cy="870073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Pay attention to updated target values marked in grey.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Bitte beachten Sie die grau markierten neuen Sollwerte.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Prendre note des valeurs titrées mis à jour sur fond gris.</a:t>
          </a:r>
        </a:p>
        <a:p>
          <a:r>
            <a:rPr lang="de-DE" sz="800">
              <a:latin typeface="Times New Roman" pitchFamily="18" charset="0"/>
              <a:cs typeface="Times New Roman" pitchFamily="18" charset="0"/>
            </a:rPr>
            <a:t>Tener en cuenta los valores de ensayo actualizados sobre fondo gris.</a:t>
          </a:r>
        </a:p>
        <a:p>
          <a:pPr rtl="0"/>
          <a:r>
            <a:rPr lang="ru-RU" sz="80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ВНИМАНИЕ:   пожалуйста обратите внимание на выделенные серым цветом обновленные заданные параметры. </a:t>
          </a:r>
          <a:endParaRPr lang="de-DE" sz="800" smtClean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endParaRPr lang="de-DE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zoomScale="130" zoomScaleNormal="130" workbookViewId="0">
      <selection activeCell="E23" sqref="E23"/>
    </sheetView>
  </sheetViews>
  <sheetFormatPr defaultColWidth="11.42578125" defaultRowHeight="12.75"/>
  <cols>
    <col min="1" max="1" width="19.85546875" style="125" customWidth="1"/>
    <col min="2" max="2" width="18.28515625" style="124" customWidth="1"/>
    <col min="3" max="3" width="17.5703125" style="124" customWidth="1"/>
    <col min="4" max="4" width="16.28515625" style="125" customWidth="1"/>
    <col min="5" max="256" width="11.5703125" style="125"/>
    <col min="257" max="257" width="19.85546875" style="125" customWidth="1"/>
    <col min="258" max="259" width="14.42578125" style="125" customWidth="1"/>
    <col min="260" max="260" width="16.28515625" style="125" customWidth="1"/>
    <col min="261" max="512" width="11.5703125" style="125"/>
    <col min="513" max="513" width="19.85546875" style="125" customWidth="1"/>
    <col min="514" max="515" width="14.42578125" style="125" customWidth="1"/>
    <col min="516" max="516" width="16.28515625" style="125" customWidth="1"/>
    <col min="517" max="768" width="11.5703125" style="125"/>
    <col min="769" max="769" width="19.85546875" style="125" customWidth="1"/>
    <col min="770" max="771" width="14.42578125" style="125" customWidth="1"/>
    <col min="772" max="772" width="16.28515625" style="125" customWidth="1"/>
    <col min="773" max="1024" width="11.5703125" style="125"/>
    <col min="1025" max="1025" width="19.85546875" style="125" customWidth="1"/>
    <col min="1026" max="1027" width="14.42578125" style="125" customWidth="1"/>
    <col min="1028" max="1028" width="16.28515625" style="125" customWidth="1"/>
    <col min="1029" max="1280" width="11.5703125" style="125"/>
    <col min="1281" max="1281" width="19.85546875" style="125" customWidth="1"/>
    <col min="1282" max="1283" width="14.42578125" style="125" customWidth="1"/>
    <col min="1284" max="1284" width="16.28515625" style="125" customWidth="1"/>
    <col min="1285" max="1536" width="11.5703125" style="125"/>
    <col min="1537" max="1537" width="19.85546875" style="125" customWidth="1"/>
    <col min="1538" max="1539" width="14.42578125" style="125" customWidth="1"/>
    <col min="1540" max="1540" width="16.28515625" style="125" customWidth="1"/>
    <col min="1541" max="1792" width="11.5703125" style="125"/>
    <col min="1793" max="1793" width="19.85546875" style="125" customWidth="1"/>
    <col min="1794" max="1795" width="14.42578125" style="125" customWidth="1"/>
    <col min="1796" max="1796" width="16.28515625" style="125" customWidth="1"/>
    <col min="1797" max="2048" width="11.5703125" style="125"/>
    <col min="2049" max="2049" width="19.85546875" style="125" customWidth="1"/>
    <col min="2050" max="2051" width="14.42578125" style="125" customWidth="1"/>
    <col min="2052" max="2052" width="16.28515625" style="125" customWidth="1"/>
    <col min="2053" max="2304" width="11.5703125" style="125"/>
    <col min="2305" max="2305" width="19.85546875" style="125" customWidth="1"/>
    <col min="2306" max="2307" width="14.42578125" style="125" customWidth="1"/>
    <col min="2308" max="2308" width="16.28515625" style="125" customWidth="1"/>
    <col min="2309" max="2560" width="11.5703125" style="125"/>
    <col min="2561" max="2561" width="19.85546875" style="125" customWidth="1"/>
    <col min="2562" max="2563" width="14.42578125" style="125" customWidth="1"/>
    <col min="2564" max="2564" width="16.28515625" style="125" customWidth="1"/>
    <col min="2565" max="2816" width="11.5703125" style="125"/>
    <col min="2817" max="2817" width="19.85546875" style="125" customWidth="1"/>
    <col min="2818" max="2819" width="14.42578125" style="125" customWidth="1"/>
    <col min="2820" max="2820" width="16.28515625" style="125" customWidth="1"/>
    <col min="2821" max="3072" width="11.5703125" style="125"/>
    <col min="3073" max="3073" width="19.85546875" style="125" customWidth="1"/>
    <col min="3074" max="3075" width="14.42578125" style="125" customWidth="1"/>
    <col min="3076" max="3076" width="16.28515625" style="125" customWidth="1"/>
    <col min="3077" max="3328" width="11.5703125" style="125"/>
    <col min="3329" max="3329" width="19.85546875" style="125" customWidth="1"/>
    <col min="3330" max="3331" width="14.42578125" style="125" customWidth="1"/>
    <col min="3332" max="3332" width="16.28515625" style="125" customWidth="1"/>
    <col min="3333" max="3584" width="11.5703125" style="125"/>
    <col min="3585" max="3585" width="19.85546875" style="125" customWidth="1"/>
    <col min="3586" max="3587" width="14.42578125" style="125" customWidth="1"/>
    <col min="3588" max="3588" width="16.28515625" style="125" customWidth="1"/>
    <col min="3589" max="3840" width="11.5703125" style="125"/>
    <col min="3841" max="3841" width="19.85546875" style="125" customWidth="1"/>
    <col min="3842" max="3843" width="14.42578125" style="125" customWidth="1"/>
    <col min="3844" max="3844" width="16.28515625" style="125" customWidth="1"/>
    <col min="3845" max="4096" width="11.5703125" style="125"/>
    <col min="4097" max="4097" width="19.85546875" style="125" customWidth="1"/>
    <col min="4098" max="4099" width="14.42578125" style="125" customWidth="1"/>
    <col min="4100" max="4100" width="16.28515625" style="125" customWidth="1"/>
    <col min="4101" max="4352" width="11.5703125" style="125"/>
    <col min="4353" max="4353" width="19.85546875" style="125" customWidth="1"/>
    <col min="4354" max="4355" width="14.42578125" style="125" customWidth="1"/>
    <col min="4356" max="4356" width="16.28515625" style="125" customWidth="1"/>
    <col min="4357" max="4608" width="11.5703125" style="125"/>
    <col min="4609" max="4609" width="19.85546875" style="125" customWidth="1"/>
    <col min="4610" max="4611" width="14.42578125" style="125" customWidth="1"/>
    <col min="4612" max="4612" width="16.28515625" style="125" customWidth="1"/>
    <col min="4613" max="4864" width="11.5703125" style="125"/>
    <col min="4865" max="4865" width="19.85546875" style="125" customWidth="1"/>
    <col min="4866" max="4867" width="14.42578125" style="125" customWidth="1"/>
    <col min="4868" max="4868" width="16.28515625" style="125" customWidth="1"/>
    <col min="4869" max="5120" width="11.5703125" style="125"/>
    <col min="5121" max="5121" width="19.85546875" style="125" customWidth="1"/>
    <col min="5122" max="5123" width="14.42578125" style="125" customWidth="1"/>
    <col min="5124" max="5124" width="16.28515625" style="125" customWidth="1"/>
    <col min="5125" max="5376" width="11.5703125" style="125"/>
    <col min="5377" max="5377" width="19.85546875" style="125" customWidth="1"/>
    <col min="5378" max="5379" width="14.42578125" style="125" customWidth="1"/>
    <col min="5380" max="5380" width="16.28515625" style="125" customWidth="1"/>
    <col min="5381" max="5632" width="11.5703125" style="125"/>
    <col min="5633" max="5633" width="19.85546875" style="125" customWidth="1"/>
    <col min="5634" max="5635" width="14.42578125" style="125" customWidth="1"/>
    <col min="5636" max="5636" width="16.28515625" style="125" customWidth="1"/>
    <col min="5637" max="5888" width="11.5703125" style="125"/>
    <col min="5889" max="5889" width="19.85546875" style="125" customWidth="1"/>
    <col min="5890" max="5891" width="14.42578125" style="125" customWidth="1"/>
    <col min="5892" max="5892" width="16.28515625" style="125" customWidth="1"/>
    <col min="5893" max="6144" width="11.5703125" style="125"/>
    <col min="6145" max="6145" width="19.85546875" style="125" customWidth="1"/>
    <col min="6146" max="6147" width="14.42578125" style="125" customWidth="1"/>
    <col min="6148" max="6148" width="16.28515625" style="125" customWidth="1"/>
    <col min="6149" max="6400" width="11.5703125" style="125"/>
    <col min="6401" max="6401" width="19.85546875" style="125" customWidth="1"/>
    <col min="6402" max="6403" width="14.42578125" style="125" customWidth="1"/>
    <col min="6404" max="6404" width="16.28515625" style="125" customWidth="1"/>
    <col min="6405" max="6656" width="11.5703125" style="125"/>
    <col min="6657" max="6657" width="19.85546875" style="125" customWidth="1"/>
    <col min="6658" max="6659" width="14.42578125" style="125" customWidth="1"/>
    <col min="6660" max="6660" width="16.28515625" style="125" customWidth="1"/>
    <col min="6661" max="6912" width="11.5703125" style="125"/>
    <col min="6913" max="6913" width="19.85546875" style="125" customWidth="1"/>
    <col min="6914" max="6915" width="14.42578125" style="125" customWidth="1"/>
    <col min="6916" max="6916" width="16.28515625" style="125" customWidth="1"/>
    <col min="6917" max="7168" width="11.5703125" style="125"/>
    <col min="7169" max="7169" width="19.85546875" style="125" customWidth="1"/>
    <col min="7170" max="7171" width="14.42578125" style="125" customWidth="1"/>
    <col min="7172" max="7172" width="16.28515625" style="125" customWidth="1"/>
    <col min="7173" max="7424" width="11.5703125" style="125"/>
    <col min="7425" max="7425" width="19.85546875" style="125" customWidth="1"/>
    <col min="7426" max="7427" width="14.42578125" style="125" customWidth="1"/>
    <col min="7428" max="7428" width="16.28515625" style="125" customWidth="1"/>
    <col min="7429" max="7680" width="11.5703125" style="125"/>
    <col min="7681" max="7681" width="19.85546875" style="125" customWidth="1"/>
    <col min="7682" max="7683" width="14.42578125" style="125" customWidth="1"/>
    <col min="7684" max="7684" width="16.28515625" style="125" customWidth="1"/>
    <col min="7685" max="7936" width="11.5703125" style="125"/>
    <col min="7937" max="7937" width="19.85546875" style="125" customWidth="1"/>
    <col min="7938" max="7939" width="14.42578125" style="125" customWidth="1"/>
    <col min="7940" max="7940" width="16.28515625" style="125" customWidth="1"/>
    <col min="7941" max="8192" width="11.5703125" style="125"/>
    <col min="8193" max="8193" width="19.85546875" style="125" customWidth="1"/>
    <col min="8194" max="8195" width="14.42578125" style="125" customWidth="1"/>
    <col min="8196" max="8196" width="16.28515625" style="125" customWidth="1"/>
    <col min="8197" max="8448" width="11.5703125" style="125"/>
    <col min="8449" max="8449" width="19.85546875" style="125" customWidth="1"/>
    <col min="8450" max="8451" width="14.42578125" style="125" customWidth="1"/>
    <col min="8452" max="8452" width="16.28515625" style="125" customWidth="1"/>
    <col min="8453" max="8704" width="11.5703125" style="125"/>
    <col min="8705" max="8705" width="19.85546875" style="125" customWidth="1"/>
    <col min="8706" max="8707" width="14.42578125" style="125" customWidth="1"/>
    <col min="8708" max="8708" width="16.28515625" style="125" customWidth="1"/>
    <col min="8709" max="8960" width="11.5703125" style="125"/>
    <col min="8961" max="8961" width="19.85546875" style="125" customWidth="1"/>
    <col min="8962" max="8963" width="14.42578125" style="125" customWidth="1"/>
    <col min="8964" max="8964" width="16.28515625" style="125" customWidth="1"/>
    <col min="8965" max="9216" width="11.5703125" style="125"/>
    <col min="9217" max="9217" width="19.85546875" style="125" customWidth="1"/>
    <col min="9218" max="9219" width="14.42578125" style="125" customWidth="1"/>
    <col min="9220" max="9220" width="16.28515625" style="125" customWidth="1"/>
    <col min="9221" max="9472" width="11.5703125" style="125"/>
    <col min="9473" max="9473" width="19.85546875" style="125" customWidth="1"/>
    <col min="9474" max="9475" width="14.42578125" style="125" customWidth="1"/>
    <col min="9476" max="9476" width="16.28515625" style="125" customWidth="1"/>
    <col min="9477" max="9728" width="11.5703125" style="125"/>
    <col min="9729" max="9729" width="19.85546875" style="125" customWidth="1"/>
    <col min="9730" max="9731" width="14.42578125" style="125" customWidth="1"/>
    <col min="9732" max="9732" width="16.28515625" style="125" customWidth="1"/>
    <col min="9733" max="9984" width="11.5703125" style="125"/>
    <col min="9985" max="9985" width="19.85546875" style="125" customWidth="1"/>
    <col min="9986" max="9987" width="14.42578125" style="125" customWidth="1"/>
    <col min="9988" max="9988" width="16.28515625" style="125" customWidth="1"/>
    <col min="9989" max="10240" width="11.5703125" style="125"/>
    <col min="10241" max="10241" width="19.85546875" style="125" customWidth="1"/>
    <col min="10242" max="10243" width="14.42578125" style="125" customWidth="1"/>
    <col min="10244" max="10244" width="16.28515625" style="125" customWidth="1"/>
    <col min="10245" max="10496" width="11.5703125" style="125"/>
    <col min="10497" max="10497" width="19.85546875" style="125" customWidth="1"/>
    <col min="10498" max="10499" width="14.42578125" style="125" customWidth="1"/>
    <col min="10500" max="10500" width="16.28515625" style="125" customWidth="1"/>
    <col min="10501" max="10752" width="11.5703125" style="125"/>
    <col min="10753" max="10753" width="19.85546875" style="125" customWidth="1"/>
    <col min="10754" max="10755" width="14.42578125" style="125" customWidth="1"/>
    <col min="10756" max="10756" width="16.28515625" style="125" customWidth="1"/>
    <col min="10757" max="11008" width="11.5703125" style="125"/>
    <col min="11009" max="11009" width="19.85546875" style="125" customWidth="1"/>
    <col min="11010" max="11011" width="14.42578125" style="125" customWidth="1"/>
    <col min="11012" max="11012" width="16.28515625" style="125" customWidth="1"/>
    <col min="11013" max="11264" width="11.5703125" style="125"/>
    <col min="11265" max="11265" width="19.85546875" style="125" customWidth="1"/>
    <col min="11266" max="11267" width="14.42578125" style="125" customWidth="1"/>
    <col min="11268" max="11268" width="16.28515625" style="125" customWidth="1"/>
    <col min="11269" max="11520" width="11.5703125" style="125"/>
    <col min="11521" max="11521" width="19.85546875" style="125" customWidth="1"/>
    <col min="11522" max="11523" width="14.42578125" style="125" customWidth="1"/>
    <col min="11524" max="11524" width="16.28515625" style="125" customWidth="1"/>
    <col min="11525" max="11776" width="11.5703125" style="125"/>
    <col min="11777" max="11777" width="19.85546875" style="125" customWidth="1"/>
    <col min="11778" max="11779" width="14.42578125" style="125" customWidth="1"/>
    <col min="11780" max="11780" width="16.28515625" style="125" customWidth="1"/>
    <col min="11781" max="12032" width="11.5703125" style="125"/>
    <col min="12033" max="12033" width="19.85546875" style="125" customWidth="1"/>
    <col min="12034" max="12035" width="14.42578125" style="125" customWidth="1"/>
    <col min="12036" max="12036" width="16.28515625" style="125" customWidth="1"/>
    <col min="12037" max="12288" width="11.5703125" style="125"/>
    <col min="12289" max="12289" width="19.85546875" style="125" customWidth="1"/>
    <col min="12290" max="12291" width="14.42578125" style="125" customWidth="1"/>
    <col min="12292" max="12292" width="16.28515625" style="125" customWidth="1"/>
    <col min="12293" max="12544" width="11.5703125" style="125"/>
    <col min="12545" max="12545" width="19.85546875" style="125" customWidth="1"/>
    <col min="12546" max="12547" width="14.42578125" style="125" customWidth="1"/>
    <col min="12548" max="12548" width="16.28515625" style="125" customWidth="1"/>
    <col min="12549" max="12800" width="11.5703125" style="125"/>
    <col min="12801" max="12801" width="19.85546875" style="125" customWidth="1"/>
    <col min="12802" max="12803" width="14.42578125" style="125" customWidth="1"/>
    <col min="12804" max="12804" width="16.28515625" style="125" customWidth="1"/>
    <col min="12805" max="13056" width="11.5703125" style="125"/>
    <col min="13057" max="13057" width="19.85546875" style="125" customWidth="1"/>
    <col min="13058" max="13059" width="14.42578125" style="125" customWidth="1"/>
    <col min="13060" max="13060" width="16.28515625" style="125" customWidth="1"/>
    <col min="13061" max="13312" width="11.5703125" style="125"/>
    <col min="13313" max="13313" width="19.85546875" style="125" customWidth="1"/>
    <col min="13314" max="13315" width="14.42578125" style="125" customWidth="1"/>
    <col min="13316" max="13316" width="16.28515625" style="125" customWidth="1"/>
    <col min="13317" max="13568" width="11.5703125" style="125"/>
    <col min="13569" max="13569" width="19.85546875" style="125" customWidth="1"/>
    <col min="13570" max="13571" width="14.42578125" style="125" customWidth="1"/>
    <col min="13572" max="13572" width="16.28515625" style="125" customWidth="1"/>
    <col min="13573" max="13824" width="11.5703125" style="125"/>
    <col min="13825" max="13825" width="19.85546875" style="125" customWidth="1"/>
    <col min="13826" max="13827" width="14.42578125" style="125" customWidth="1"/>
    <col min="13828" max="13828" width="16.28515625" style="125" customWidth="1"/>
    <col min="13829" max="14080" width="11.5703125" style="125"/>
    <col min="14081" max="14081" width="19.85546875" style="125" customWidth="1"/>
    <col min="14082" max="14083" width="14.42578125" style="125" customWidth="1"/>
    <col min="14084" max="14084" width="16.28515625" style="125" customWidth="1"/>
    <col min="14085" max="14336" width="11.5703125" style="125"/>
    <col min="14337" max="14337" width="19.85546875" style="125" customWidth="1"/>
    <col min="14338" max="14339" width="14.42578125" style="125" customWidth="1"/>
    <col min="14340" max="14340" width="16.28515625" style="125" customWidth="1"/>
    <col min="14341" max="14592" width="11.5703125" style="125"/>
    <col min="14593" max="14593" width="19.85546875" style="125" customWidth="1"/>
    <col min="14594" max="14595" width="14.42578125" style="125" customWidth="1"/>
    <col min="14596" max="14596" width="16.28515625" style="125" customWidth="1"/>
    <col min="14597" max="14848" width="11.5703125" style="125"/>
    <col min="14849" max="14849" width="19.85546875" style="125" customWidth="1"/>
    <col min="14850" max="14851" width="14.42578125" style="125" customWidth="1"/>
    <col min="14852" max="14852" width="16.28515625" style="125" customWidth="1"/>
    <col min="14853" max="15104" width="11.5703125" style="125"/>
    <col min="15105" max="15105" width="19.85546875" style="125" customWidth="1"/>
    <col min="15106" max="15107" width="14.42578125" style="125" customWidth="1"/>
    <col min="15108" max="15108" width="16.28515625" style="125" customWidth="1"/>
    <col min="15109" max="15360" width="11.5703125" style="125"/>
    <col min="15361" max="15361" width="19.85546875" style="125" customWidth="1"/>
    <col min="15362" max="15363" width="14.42578125" style="125" customWidth="1"/>
    <col min="15364" max="15364" width="16.28515625" style="125" customWidth="1"/>
    <col min="15365" max="15616" width="11.5703125" style="125"/>
    <col min="15617" max="15617" width="19.85546875" style="125" customWidth="1"/>
    <col min="15618" max="15619" width="14.42578125" style="125" customWidth="1"/>
    <col min="15620" max="15620" width="16.28515625" style="125" customWidth="1"/>
    <col min="15621" max="15872" width="11.5703125" style="125"/>
    <col min="15873" max="15873" width="19.85546875" style="125" customWidth="1"/>
    <col min="15874" max="15875" width="14.42578125" style="125" customWidth="1"/>
    <col min="15876" max="15876" width="16.28515625" style="125" customWidth="1"/>
    <col min="15877" max="16128" width="11.5703125" style="125"/>
    <col min="16129" max="16129" width="19.85546875" style="125" customWidth="1"/>
    <col min="16130" max="16131" width="14.42578125" style="125" customWidth="1"/>
    <col min="16132" max="16132" width="16.28515625" style="125" customWidth="1"/>
    <col min="16133" max="16384" width="11.5703125" style="125"/>
  </cols>
  <sheetData>
    <row r="1" spans="1:4">
      <c r="A1" s="123" t="s">
        <v>200</v>
      </c>
    </row>
    <row r="3" spans="1:4">
      <c r="A3" s="125" t="s">
        <v>201</v>
      </c>
      <c r="B3" s="126"/>
    </row>
    <row r="4" spans="1:4">
      <c r="A4" s="125" t="s">
        <v>202</v>
      </c>
      <c r="B4" s="127"/>
    </row>
    <row r="5" spans="1:4">
      <c r="A5" s="125" t="s">
        <v>203</v>
      </c>
      <c r="B5" s="128"/>
    </row>
    <row r="7" spans="1:4">
      <c r="A7" s="125" t="s">
        <v>204</v>
      </c>
    </row>
    <row r="8" spans="1:4">
      <c r="A8" s="125" t="s">
        <v>205</v>
      </c>
    </row>
    <row r="9" spans="1:4">
      <c r="A9" s="364" t="s">
        <v>360</v>
      </c>
    </row>
    <row r="11" spans="1:4">
      <c r="B11" s="129" t="s">
        <v>206</v>
      </c>
      <c r="C11" s="129" t="s">
        <v>207</v>
      </c>
      <c r="D11" s="130" t="s">
        <v>208</v>
      </c>
    </row>
    <row r="12" spans="1:4">
      <c r="A12" s="131" t="s">
        <v>209</v>
      </c>
      <c r="B12" s="132" t="s">
        <v>237</v>
      </c>
      <c r="C12" s="132" t="s">
        <v>240</v>
      </c>
      <c r="D12" s="130"/>
    </row>
    <row r="13" spans="1:4">
      <c r="A13" s="131" t="s">
        <v>210</v>
      </c>
      <c r="B13" s="132">
        <v>21056</v>
      </c>
      <c r="C13" s="132">
        <v>21057</v>
      </c>
      <c r="D13" s="130"/>
    </row>
    <row r="14" spans="1:4">
      <c r="A14" s="131" t="s">
        <v>211</v>
      </c>
      <c r="B14" s="132" t="s">
        <v>356</v>
      </c>
      <c r="C14" s="132" t="s">
        <v>356</v>
      </c>
      <c r="D14" s="130"/>
    </row>
    <row r="15" spans="1:4">
      <c r="A15" s="131" t="s">
        <v>212</v>
      </c>
      <c r="B15" s="133" t="s">
        <v>382</v>
      </c>
      <c r="C15" s="133" t="str">
        <f>B15</f>
        <v>Version 11.08.2015</v>
      </c>
      <c r="D15" s="130"/>
    </row>
    <row r="16" spans="1:4">
      <c r="A16" s="131" t="s">
        <v>213</v>
      </c>
      <c r="B16" s="132" t="s">
        <v>238</v>
      </c>
      <c r="C16" s="132" t="s">
        <v>239</v>
      </c>
      <c r="D16" s="130"/>
    </row>
    <row r="17" spans="1:4">
      <c r="A17" s="131" t="s">
        <v>214</v>
      </c>
      <c r="B17" s="132" t="s">
        <v>241</v>
      </c>
      <c r="C17" s="132" t="s">
        <v>242</v>
      </c>
      <c r="D17" s="130" t="s">
        <v>215</v>
      </c>
    </row>
    <row r="18" spans="1:4">
      <c r="A18" s="131" t="s">
        <v>216</v>
      </c>
      <c r="B18" s="132" t="s">
        <v>244</v>
      </c>
      <c r="C18" s="132" t="s">
        <v>244</v>
      </c>
      <c r="D18" s="130"/>
    </row>
    <row r="19" spans="1:4">
      <c r="A19" s="131" t="s">
        <v>217</v>
      </c>
      <c r="B19" s="132" t="s">
        <v>245</v>
      </c>
      <c r="C19" s="132" t="s">
        <v>245</v>
      </c>
      <c r="D19" s="130" t="s">
        <v>218</v>
      </c>
    </row>
    <row r="20" spans="1:4">
      <c r="A20" s="131" t="s">
        <v>219</v>
      </c>
      <c r="B20" s="132" t="s">
        <v>197</v>
      </c>
      <c r="C20" s="132" t="s">
        <v>243</v>
      </c>
      <c r="D20" s="130"/>
    </row>
    <row r="21" spans="1:4">
      <c r="A21" s="131" t="s">
        <v>220</v>
      </c>
      <c r="B21" s="134" t="s">
        <v>375</v>
      </c>
      <c r="C21" s="134" t="s">
        <v>375</v>
      </c>
      <c r="D21" s="130"/>
    </row>
    <row r="24" spans="1:4">
      <c r="A24" s="131" t="s">
        <v>221</v>
      </c>
      <c r="B24" s="517" t="s">
        <v>132</v>
      </c>
      <c r="C24" s="518"/>
    </row>
    <row r="25" spans="1:4">
      <c r="A25" s="135"/>
      <c r="B25" s="517" t="s">
        <v>222</v>
      </c>
      <c r="C25" s="518"/>
    </row>
    <row r="26" spans="1:4">
      <c r="A26" s="131" t="s">
        <v>223</v>
      </c>
      <c r="B26" s="517" t="s">
        <v>224</v>
      </c>
      <c r="C26" s="518"/>
    </row>
    <row r="28" spans="1:4">
      <c r="A28" s="131" t="s">
        <v>225</v>
      </c>
      <c r="B28" s="517" t="s">
        <v>131</v>
      </c>
      <c r="C28" s="518"/>
    </row>
    <row r="32" spans="1:4">
      <c r="D32" s="124"/>
    </row>
    <row r="33" spans="1:4">
      <c r="A33" s="136" t="s">
        <v>226</v>
      </c>
      <c r="B33" s="137" t="s">
        <v>131</v>
      </c>
      <c r="C33" s="138" t="s">
        <v>227</v>
      </c>
      <c r="D33" s="138" t="s">
        <v>228</v>
      </c>
    </row>
    <row r="34" spans="1:4">
      <c r="A34" s="136" t="s">
        <v>230</v>
      </c>
      <c r="B34" s="137" t="s">
        <v>232</v>
      </c>
      <c r="C34" s="138" t="s">
        <v>258</v>
      </c>
      <c r="D34" s="138"/>
    </row>
    <row r="35" spans="1:4" ht="13.15" customHeight="1">
      <c r="A35" s="139" t="s">
        <v>249</v>
      </c>
      <c r="B35" s="151" t="s">
        <v>229</v>
      </c>
      <c r="C35" s="152" t="s">
        <v>196</v>
      </c>
      <c r="D35" s="138"/>
    </row>
    <row r="36" spans="1:4">
      <c r="A36" s="140" t="s">
        <v>62</v>
      </c>
      <c r="B36" s="137" t="s">
        <v>254</v>
      </c>
      <c r="C36" s="138" t="s">
        <v>231</v>
      </c>
      <c r="D36" s="138"/>
    </row>
    <row r="37" spans="1:4">
      <c r="A37" s="141" t="s">
        <v>19</v>
      </c>
      <c r="B37" s="137" t="s">
        <v>255</v>
      </c>
      <c r="C37" s="138" t="s">
        <v>259</v>
      </c>
      <c r="D37" s="138"/>
    </row>
    <row r="38" spans="1:4">
      <c r="A38" s="141" t="s">
        <v>20</v>
      </c>
      <c r="B38" s="137" t="s">
        <v>256</v>
      </c>
      <c r="C38" s="152" t="s">
        <v>196</v>
      </c>
      <c r="D38" s="138"/>
    </row>
    <row r="39" spans="1:4">
      <c r="A39" s="141" t="s">
        <v>278</v>
      </c>
      <c r="B39" s="153" t="s">
        <v>229</v>
      </c>
      <c r="C39" s="152" t="s">
        <v>196</v>
      </c>
      <c r="D39" s="138"/>
    </row>
    <row r="40" spans="1:4">
      <c r="A40" s="142" t="s">
        <v>21</v>
      </c>
      <c r="B40" s="137" t="s">
        <v>233</v>
      </c>
      <c r="C40" s="138" t="s">
        <v>234</v>
      </c>
      <c r="D40" s="138"/>
    </row>
    <row r="41" spans="1:4">
      <c r="A41" s="142" t="s">
        <v>112</v>
      </c>
      <c r="B41" s="151" t="s">
        <v>321</v>
      </c>
      <c r="C41" s="152" t="s">
        <v>196</v>
      </c>
      <c r="D41" s="138"/>
    </row>
    <row r="42" spans="1:4">
      <c r="A42" s="142" t="s">
        <v>22</v>
      </c>
      <c r="B42" s="137" t="s">
        <v>257</v>
      </c>
      <c r="C42" s="138" t="s">
        <v>236</v>
      </c>
      <c r="D42" s="138"/>
    </row>
    <row r="43" spans="1:4">
      <c r="A43" s="142" t="s">
        <v>106</v>
      </c>
      <c r="B43" s="137" t="s">
        <v>18</v>
      </c>
      <c r="C43" s="152" t="s">
        <v>196</v>
      </c>
      <c r="D43" s="138"/>
    </row>
    <row r="44" spans="1:4">
      <c r="A44" s="139" t="s">
        <v>92</v>
      </c>
      <c r="B44" s="137" t="s">
        <v>255</v>
      </c>
      <c r="C44" s="138" t="s">
        <v>259</v>
      </c>
      <c r="D44" s="138"/>
    </row>
    <row r="45" spans="1:4">
      <c r="A45" s="143" t="s">
        <v>23</v>
      </c>
      <c r="B45" s="137" t="s">
        <v>254</v>
      </c>
      <c r="C45" s="152" t="s">
        <v>196</v>
      </c>
      <c r="D45" s="138"/>
    </row>
    <row r="46" spans="1:4">
      <c r="A46" s="144" t="s">
        <v>98</v>
      </c>
      <c r="B46" s="137" t="s">
        <v>235</v>
      </c>
      <c r="C46" s="138" t="s">
        <v>260</v>
      </c>
      <c r="D46" s="138"/>
    </row>
    <row r="47" spans="1:4">
      <c r="A47" s="144" t="s">
        <v>250</v>
      </c>
      <c r="B47" s="153" t="s">
        <v>229</v>
      </c>
      <c r="C47" s="152" t="s">
        <v>196</v>
      </c>
      <c r="D47" s="138"/>
    </row>
    <row r="48" spans="1:4">
      <c r="A48" s="144" t="s">
        <v>111</v>
      </c>
      <c r="B48" s="153" t="s">
        <v>234</v>
      </c>
      <c r="C48" s="152" t="s">
        <v>196</v>
      </c>
      <c r="D48" s="138"/>
    </row>
    <row r="49" spans="1:4">
      <c r="A49" s="144" t="s">
        <v>251</v>
      </c>
      <c r="B49" s="137" t="s">
        <v>257</v>
      </c>
      <c r="C49" s="138" t="s">
        <v>261</v>
      </c>
      <c r="D49" s="138"/>
    </row>
    <row r="50" spans="1:4">
      <c r="A50" s="144" t="s">
        <v>31</v>
      </c>
      <c r="B50" s="137" t="s">
        <v>233</v>
      </c>
      <c r="C50" s="138" t="s">
        <v>231</v>
      </c>
      <c r="D50" s="138"/>
    </row>
    <row r="51" spans="1:4">
      <c r="A51" s="136" t="s">
        <v>252</v>
      </c>
      <c r="B51" s="137" t="s">
        <v>254</v>
      </c>
      <c r="C51" s="138" t="s">
        <v>231</v>
      </c>
      <c r="D51" s="138"/>
    </row>
    <row r="52" spans="1:4">
      <c r="A52" s="144" t="s">
        <v>253</v>
      </c>
      <c r="B52" s="150" t="s">
        <v>254</v>
      </c>
      <c r="C52" s="145" t="s">
        <v>231</v>
      </c>
      <c r="D52" s="145"/>
    </row>
  </sheetData>
  <mergeCells count="4">
    <mergeCell ref="B24:C24"/>
    <mergeCell ref="B25:C25"/>
    <mergeCell ref="B26:C26"/>
    <mergeCell ref="B28:C28"/>
  </mergeCells>
  <pageMargins left="0.7" right="0.7" top="0.78740157499999996" bottom="0.78740157499999996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CH530"/>
  <sheetViews>
    <sheetView view="pageBreakPreview" topLeftCell="A210" zoomScale="130" zoomScaleNormal="100" zoomScaleSheetLayoutView="130" workbookViewId="0">
      <selection activeCell="D224" sqref="D224"/>
    </sheetView>
  </sheetViews>
  <sheetFormatPr defaultColWidth="11.5703125" defaultRowHeight="12.75"/>
  <cols>
    <col min="1" max="1" width="0.7109375" style="8" customWidth="1"/>
    <col min="2" max="2" width="16.28515625" style="6" customWidth="1"/>
    <col min="3" max="3" width="25.7109375" style="6" customWidth="1"/>
    <col min="4" max="4" width="23.85546875" style="6" customWidth="1"/>
    <col min="5" max="5" width="8.140625" style="6" bestFit="1" customWidth="1"/>
    <col min="6" max="6" width="6.42578125" style="4" customWidth="1"/>
    <col min="7" max="7" width="8.28515625" style="8" customWidth="1"/>
    <col min="8" max="8" width="10" style="120" hidden="1" customWidth="1"/>
    <col min="9" max="9" width="4.5703125" style="8" customWidth="1"/>
    <col min="10" max="10" width="1.28515625" style="120" customWidth="1"/>
    <col min="11" max="11" width="4.5703125" style="8" customWidth="1"/>
    <col min="12" max="12" width="6.42578125" style="8" customWidth="1"/>
    <col min="13" max="13" width="14.42578125" style="120" hidden="1" customWidth="1"/>
    <col min="14" max="14" width="8.28515625" style="8" customWidth="1"/>
    <col min="15" max="15" width="6.7109375" style="8" customWidth="1"/>
    <col min="16" max="16" width="1.28515625" style="120" customWidth="1"/>
    <col min="17" max="17" width="6.140625" style="8" customWidth="1"/>
    <col min="18" max="18" width="2.7109375" style="166" hidden="1" customWidth="1"/>
    <col min="19" max="19" width="6.85546875" style="115" hidden="1" customWidth="1"/>
    <col min="20" max="20" width="9.5703125" style="162" hidden="1" customWidth="1"/>
    <col min="21" max="21" width="0.85546875" style="8" customWidth="1"/>
    <col min="22" max="16384" width="11.5703125" style="8"/>
  </cols>
  <sheetData>
    <row r="1" spans="2:20" ht="13.5" thickTop="1">
      <c r="B1" s="335" t="str">
        <f>INFO!B20</f>
        <v>846 9170 10 02 00</v>
      </c>
      <c r="C1" s="208"/>
      <c r="D1" s="208"/>
      <c r="E1" s="208"/>
      <c r="F1" s="7"/>
      <c r="G1" s="28"/>
      <c r="H1" s="101"/>
      <c r="I1" s="28"/>
      <c r="J1" s="101"/>
      <c r="K1" s="28"/>
      <c r="L1" s="28"/>
      <c r="M1" s="101"/>
      <c r="N1" s="28"/>
      <c r="O1" s="28"/>
      <c r="P1" s="101"/>
      <c r="Q1" s="28"/>
      <c r="R1" s="665"/>
      <c r="S1" s="616"/>
      <c r="T1" s="617"/>
    </row>
    <row r="2" spans="2:20">
      <c r="B2" s="435" t="s">
        <v>375</v>
      </c>
      <c r="C2" s="373"/>
      <c r="D2" s="374"/>
      <c r="E2" s="208"/>
      <c r="F2" s="7"/>
      <c r="G2" s="28"/>
      <c r="H2" s="101"/>
      <c r="I2" s="28"/>
      <c r="J2" s="101"/>
      <c r="K2" s="28"/>
      <c r="L2" s="28"/>
      <c r="M2" s="101"/>
      <c r="N2" s="28"/>
      <c r="O2" s="28"/>
      <c r="P2" s="101"/>
      <c r="Q2" s="28"/>
      <c r="R2" s="666"/>
      <c r="S2" s="618"/>
      <c r="T2" s="619"/>
    </row>
    <row r="3" spans="2:20" ht="7.9" customHeight="1">
      <c r="B3" s="208"/>
      <c r="C3" s="208"/>
      <c r="D3" s="374"/>
      <c r="E3" s="208"/>
      <c r="F3" s="7"/>
      <c r="G3" s="28"/>
      <c r="H3" s="101"/>
      <c r="I3" s="28"/>
      <c r="J3" s="101"/>
      <c r="K3" s="28"/>
      <c r="L3" s="28"/>
      <c r="M3" s="101"/>
      <c r="N3" s="28"/>
      <c r="O3" s="28"/>
      <c r="P3" s="101"/>
      <c r="Q3" s="28"/>
      <c r="R3" s="666"/>
      <c r="S3" s="618"/>
      <c r="T3" s="619"/>
    </row>
    <row r="4" spans="2:20" s="5" customFormat="1" ht="18.95" customHeight="1">
      <c r="B4" s="78" t="str">
        <f>INFO!B12</f>
        <v>TruLab  Urine Level 1</v>
      </c>
      <c r="C4" s="292"/>
      <c r="D4" s="561" t="str">
        <f>INFO!B15</f>
        <v>Version 11.08.2015</v>
      </c>
      <c r="E4" s="562"/>
      <c r="F4" s="563"/>
      <c r="G4" s="293"/>
      <c r="H4" s="375"/>
      <c r="I4" s="294"/>
      <c r="J4" s="376"/>
      <c r="K4" s="376"/>
      <c r="L4" s="577" t="s">
        <v>247</v>
      </c>
      <c r="M4" s="578"/>
      <c r="N4" s="578"/>
      <c r="O4" s="576">
        <f>INFO!B13</f>
        <v>21056</v>
      </c>
      <c r="P4" s="576"/>
      <c r="Q4" s="576"/>
      <c r="R4" s="666"/>
      <c r="S4" s="618"/>
      <c r="T4" s="619"/>
    </row>
    <row r="5" spans="2:20" s="5" customFormat="1" ht="21" customHeight="1">
      <c r="B5" s="1"/>
      <c r="C5" s="2"/>
      <c r="D5" s="2"/>
      <c r="E5" s="2"/>
      <c r="F5" s="3"/>
      <c r="G5" s="64"/>
      <c r="H5" s="64"/>
      <c r="I5" s="377"/>
      <c r="J5" s="378"/>
      <c r="K5" s="378"/>
      <c r="L5" s="583" t="s">
        <v>248</v>
      </c>
      <c r="M5" s="583"/>
      <c r="N5" s="583"/>
      <c r="O5" s="584" t="str">
        <f>INFO!B14</f>
        <v>2017-02</v>
      </c>
      <c r="P5" s="584"/>
      <c r="Q5" s="584"/>
      <c r="R5" s="666"/>
      <c r="S5" s="618"/>
      <c r="T5" s="619"/>
    </row>
    <row r="6" spans="2:20" s="5" customFormat="1" ht="12.75" customHeight="1">
      <c r="B6" s="295"/>
      <c r="C6" s="295"/>
      <c r="D6" s="295"/>
      <c r="E6" s="295"/>
      <c r="F6" s="296"/>
      <c r="G6" s="100"/>
      <c r="H6" s="100"/>
      <c r="I6" s="378"/>
      <c r="J6" s="378"/>
      <c r="K6" s="378"/>
      <c r="L6" s="379"/>
      <c r="M6" s="379"/>
      <c r="N6" s="379"/>
      <c r="O6" s="362"/>
      <c r="P6" s="362"/>
      <c r="Q6" s="362"/>
      <c r="R6" s="666"/>
      <c r="S6" s="618"/>
      <c r="T6" s="619"/>
    </row>
    <row r="7" spans="2:20" s="5" customFormat="1" ht="12.75" customHeight="1">
      <c r="B7" s="295"/>
      <c r="C7" s="295"/>
      <c r="D7" s="295"/>
      <c r="E7" s="295"/>
      <c r="F7" s="296"/>
      <c r="G7" s="100"/>
      <c r="H7" s="100"/>
      <c r="I7" s="378"/>
      <c r="J7" s="378"/>
      <c r="K7" s="378"/>
      <c r="L7" s="380"/>
      <c r="M7" s="380"/>
      <c r="N7" s="380"/>
      <c r="O7" s="297"/>
      <c r="P7" s="297"/>
      <c r="Q7" s="297"/>
      <c r="R7" s="666"/>
      <c r="S7" s="618"/>
      <c r="T7" s="619"/>
    </row>
    <row r="8" spans="2:20" s="5" customFormat="1" ht="12.75" customHeight="1">
      <c r="B8" s="295"/>
      <c r="C8" s="295"/>
      <c r="D8" s="295"/>
      <c r="E8" s="295"/>
      <c r="F8" s="296"/>
      <c r="G8" s="100"/>
      <c r="H8" s="100"/>
      <c r="I8" s="378"/>
      <c r="J8" s="378"/>
      <c r="K8" s="378"/>
      <c r="L8" s="380"/>
      <c r="M8" s="380"/>
      <c r="N8" s="380"/>
      <c r="O8" s="297"/>
      <c r="P8" s="297"/>
      <c r="Q8" s="297"/>
      <c r="R8" s="666"/>
      <c r="S8" s="618"/>
      <c r="T8" s="619"/>
    </row>
    <row r="9" spans="2:20" s="5" customFormat="1" ht="12.75" customHeight="1">
      <c r="B9" s="295"/>
      <c r="C9" s="295"/>
      <c r="D9" s="295"/>
      <c r="E9" s="295"/>
      <c r="F9" s="296"/>
      <c r="G9" s="100"/>
      <c r="H9" s="100"/>
      <c r="I9" s="378"/>
      <c r="J9" s="378"/>
      <c r="K9" s="378"/>
      <c r="L9" s="380"/>
      <c r="M9" s="380"/>
      <c r="N9" s="380"/>
      <c r="O9" s="297"/>
      <c r="P9" s="297"/>
      <c r="Q9" s="297"/>
      <c r="R9" s="666"/>
      <c r="S9" s="618"/>
      <c r="T9" s="619"/>
    </row>
    <row r="10" spans="2:20" s="5" customFormat="1" ht="12.75" customHeight="1">
      <c r="B10" s="295"/>
      <c r="C10" s="295"/>
      <c r="D10" s="295"/>
      <c r="E10" s="295"/>
      <c r="F10" s="296"/>
      <c r="G10" s="100"/>
      <c r="H10" s="100"/>
      <c r="I10" s="378"/>
      <c r="J10" s="378"/>
      <c r="K10" s="378"/>
      <c r="L10" s="380"/>
      <c r="M10" s="380"/>
      <c r="N10" s="380"/>
      <c r="O10" s="297"/>
      <c r="P10" s="297"/>
      <c r="Q10" s="297"/>
      <c r="R10" s="666"/>
      <c r="S10" s="618"/>
      <c r="T10" s="619"/>
    </row>
    <row r="11" spans="2:20" s="5" customFormat="1" ht="12.75" customHeight="1">
      <c r="B11" s="295"/>
      <c r="C11" s="295"/>
      <c r="D11" s="295"/>
      <c r="E11" s="295"/>
      <c r="F11" s="296"/>
      <c r="G11" s="100"/>
      <c r="H11" s="100"/>
      <c r="I11" s="378"/>
      <c r="J11" s="378"/>
      <c r="K11" s="378"/>
      <c r="L11" s="380"/>
      <c r="M11" s="380"/>
      <c r="N11" s="380"/>
      <c r="O11" s="297"/>
      <c r="P11" s="297"/>
      <c r="Q11" s="297"/>
      <c r="R11" s="666"/>
      <c r="S11" s="618"/>
      <c r="T11" s="619"/>
    </row>
    <row r="12" spans="2:20" s="5" customFormat="1" ht="12.75" customHeight="1">
      <c r="B12" s="334"/>
      <c r="C12" s="295"/>
      <c r="D12" s="295"/>
      <c r="E12" s="295"/>
      <c r="F12" s="296"/>
      <c r="G12" s="100"/>
      <c r="H12" s="100"/>
      <c r="I12" s="378"/>
      <c r="J12" s="378"/>
      <c r="K12" s="378"/>
      <c r="L12" s="380"/>
      <c r="M12" s="380"/>
      <c r="N12" s="380"/>
      <c r="O12" s="297"/>
      <c r="P12" s="297"/>
      <c r="Q12" s="297"/>
      <c r="R12" s="666"/>
      <c r="S12" s="618"/>
      <c r="T12" s="619"/>
    </row>
    <row r="13" spans="2:20" s="5" customFormat="1" ht="12.75" customHeight="1">
      <c r="B13" s="295"/>
      <c r="C13" s="295"/>
      <c r="D13" s="295"/>
      <c r="E13" s="295"/>
      <c r="F13" s="296"/>
      <c r="G13" s="100"/>
      <c r="H13" s="100"/>
      <c r="I13" s="378"/>
      <c r="J13" s="378"/>
      <c r="K13" s="378"/>
      <c r="L13" s="380"/>
      <c r="M13" s="380"/>
      <c r="N13" s="380"/>
      <c r="O13" s="297"/>
      <c r="P13" s="297"/>
      <c r="Q13" s="297"/>
      <c r="R13" s="666"/>
      <c r="S13" s="618"/>
      <c r="T13" s="619"/>
    </row>
    <row r="14" spans="2:20" s="5" customFormat="1" ht="12.75" customHeight="1">
      <c r="B14" s="61" t="s">
        <v>118</v>
      </c>
      <c r="C14" s="298" t="s">
        <v>246</v>
      </c>
      <c r="D14" s="61" t="str">
        <f>INFO!B16</f>
        <v>5 9170 99 10 061</v>
      </c>
      <c r="E14" s="299" t="s">
        <v>394</v>
      </c>
      <c r="F14" s="296"/>
      <c r="G14" s="100"/>
      <c r="H14" s="100"/>
      <c r="I14" s="378"/>
      <c r="J14" s="378"/>
      <c r="K14" s="378"/>
      <c r="L14" s="380"/>
      <c r="M14" s="380"/>
      <c r="N14" s="380"/>
      <c r="O14" s="297"/>
      <c r="P14" s="297"/>
      <c r="Q14" s="297"/>
      <c r="R14" s="666"/>
      <c r="S14" s="618"/>
      <c r="T14" s="619"/>
    </row>
    <row r="15" spans="2:20" s="5" customFormat="1" ht="12.75" customHeight="1">
      <c r="B15" s="61" t="s">
        <v>119</v>
      </c>
      <c r="C15" s="300"/>
      <c r="D15" s="61"/>
      <c r="E15" s="61"/>
      <c r="F15" s="296"/>
      <c r="G15" s="100"/>
      <c r="H15" s="100"/>
      <c r="I15" s="378"/>
      <c r="J15" s="378"/>
      <c r="K15" s="378"/>
      <c r="L15" s="378"/>
      <c r="M15" s="381"/>
      <c r="N15" s="378"/>
      <c r="O15" s="378"/>
      <c r="P15" s="378"/>
      <c r="Q15" s="378"/>
      <c r="R15" s="666"/>
      <c r="S15" s="618"/>
      <c r="T15" s="619"/>
    </row>
    <row r="16" spans="2:20" s="5" customFormat="1" ht="12.75" customHeight="1">
      <c r="B16" s="61" t="s">
        <v>371</v>
      </c>
      <c r="C16" s="296"/>
      <c r="D16" s="296"/>
      <c r="E16" s="296"/>
      <c r="F16" s="296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666"/>
      <c r="S16" s="618"/>
      <c r="T16" s="619"/>
    </row>
    <row r="17" spans="2:20" s="5" customFormat="1" ht="12.75" customHeight="1">
      <c r="B17" s="61" t="s">
        <v>372</v>
      </c>
      <c r="C17" s="296"/>
      <c r="D17" s="296"/>
      <c r="E17" s="296"/>
      <c r="F17" s="44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666"/>
      <c r="S17" s="618"/>
      <c r="T17" s="619"/>
    </row>
    <row r="18" spans="2:20" ht="12.75" customHeight="1" thickBot="1">
      <c r="B18" s="28"/>
      <c r="C18" s="28"/>
      <c r="D18" s="28"/>
      <c r="E18" s="28"/>
      <c r="F18" s="28"/>
      <c r="G18" s="301"/>
      <c r="H18" s="100"/>
      <c r="I18" s="301"/>
      <c r="J18" s="100"/>
      <c r="K18" s="301"/>
      <c r="L18" s="301"/>
      <c r="M18" s="100"/>
      <c r="N18" s="301"/>
      <c r="O18" s="301"/>
      <c r="P18" s="100"/>
      <c r="Q18" s="301"/>
      <c r="R18" s="666"/>
      <c r="S18" s="620"/>
      <c r="T18" s="621"/>
    </row>
    <row r="19" spans="2:20" s="11" customFormat="1" ht="12" customHeight="1" thickTop="1">
      <c r="B19" s="337" t="s">
        <v>0</v>
      </c>
      <c r="C19" s="338" t="s">
        <v>30</v>
      </c>
      <c r="D19" s="338" t="s">
        <v>1</v>
      </c>
      <c r="E19" s="338"/>
      <c r="F19" s="339" t="s">
        <v>2</v>
      </c>
      <c r="G19" s="340" t="s">
        <v>3</v>
      </c>
      <c r="H19" s="572" t="s">
        <v>199</v>
      </c>
      <c r="I19" s="564" t="s">
        <v>4</v>
      </c>
      <c r="J19" s="565"/>
      <c r="K19" s="566"/>
      <c r="L19" s="339" t="s">
        <v>2</v>
      </c>
      <c r="M19" s="573" t="s">
        <v>198</v>
      </c>
      <c r="N19" s="340" t="s">
        <v>3</v>
      </c>
      <c r="O19" s="564" t="s">
        <v>4</v>
      </c>
      <c r="P19" s="565"/>
      <c r="Q19" s="567"/>
      <c r="R19" s="666"/>
      <c r="S19" s="642" t="s">
        <v>323</v>
      </c>
      <c r="T19" s="642" t="s">
        <v>324</v>
      </c>
    </row>
    <row r="20" spans="2:20" s="11" customFormat="1" ht="12" customHeight="1">
      <c r="B20" s="302" t="s">
        <v>5</v>
      </c>
      <c r="C20" s="12" t="s">
        <v>30</v>
      </c>
      <c r="D20" s="12" t="s">
        <v>6</v>
      </c>
      <c r="E20" s="12"/>
      <c r="F20" s="10" t="s">
        <v>7</v>
      </c>
      <c r="G20" s="13" t="s">
        <v>8</v>
      </c>
      <c r="H20" s="529"/>
      <c r="I20" s="568" t="s">
        <v>9</v>
      </c>
      <c r="J20" s="569"/>
      <c r="K20" s="570"/>
      <c r="L20" s="10" t="s">
        <v>7</v>
      </c>
      <c r="M20" s="574"/>
      <c r="N20" s="13" t="s">
        <v>8</v>
      </c>
      <c r="O20" s="568" t="s">
        <v>9</v>
      </c>
      <c r="P20" s="569"/>
      <c r="Q20" s="571"/>
      <c r="R20" s="666"/>
      <c r="S20" s="643"/>
      <c r="T20" s="643"/>
    </row>
    <row r="21" spans="2:20" s="11" customFormat="1" ht="12" customHeight="1">
      <c r="B21" s="302" t="s">
        <v>369</v>
      </c>
      <c r="C21" s="12" t="s">
        <v>364</v>
      </c>
      <c r="D21" s="12" t="s">
        <v>10</v>
      </c>
      <c r="E21" s="12"/>
      <c r="F21" s="10" t="s">
        <v>11</v>
      </c>
      <c r="G21" s="13" t="s">
        <v>12</v>
      </c>
      <c r="H21" s="529"/>
      <c r="I21" s="568" t="s">
        <v>13</v>
      </c>
      <c r="J21" s="569"/>
      <c r="K21" s="570"/>
      <c r="L21" s="10" t="s">
        <v>11</v>
      </c>
      <c r="M21" s="574"/>
      <c r="N21" s="13" t="s">
        <v>12</v>
      </c>
      <c r="O21" s="568" t="s">
        <v>13</v>
      </c>
      <c r="P21" s="569"/>
      <c r="Q21" s="571"/>
      <c r="R21" s="666"/>
      <c r="S21" s="643"/>
      <c r="T21" s="643"/>
    </row>
    <row r="22" spans="2:20" s="11" customFormat="1" ht="12" customHeight="1" thickBot="1">
      <c r="B22" s="341" t="s">
        <v>370</v>
      </c>
      <c r="C22" s="342" t="s">
        <v>365</v>
      </c>
      <c r="D22" s="342" t="s">
        <v>14</v>
      </c>
      <c r="E22" s="342"/>
      <c r="F22" s="236" t="s">
        <v>15</v>
      </c>
      <c r="G22" s="343" t="s">
        <v>16</v>
      </c>
      <c r="H22" s="530"/>
      <c r="I22" s="579" t="s">
        <v>17</v>
      </c>
      <c r="J22" s="580"/>
      <c r="K22" s="581"/>
      <c r="L22" s="236" t="s">
        <v>15</v>
      </c>
      <c r="M22" s="575"/>
      <c r="N22" s="343" t="s">
        <v>16</v>
      </c>
      <c r="O22" s="579" t="s">
        <v>17</v>
      </c>
      <c r="P22" s="580"/>
      <c r="Q22" s="582"/>
      <c r="R22" s="666"/>
      <c r="S22" s="644"/>
      <c r="T22" s="644"/>
    </row>
    <row r="23" spans="2:20" s="11" customFormat="1" ht="8.4499999999999993" customHeight="1" thickTop="1" thickBot="1">
      <c r="B23" s="336"/>
      <c r="C23" s="27"/>
      <c r="D23" s="27"/>
      <c r="E23" s="27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666"/>
      <c r="S23" s="303"/>
      <c r="T23" s="304"/>
    </row>
    <row r="24" spans="2:20" s="475" customFormat="1" ht="13.5" thickTop="1">
      <c r="B24" s="585" t="s">
        <v>89</v>
      </c>
      <c r="C24" s="464" t="str">
        <f>INFO!$B$28</f>
        <v>DiaSys</v>
      </c>
      <c r="D24" s="465" t="s">
        <v>83</v>
      </c>
      <c r="E24" s="466" t="s">
        <v>133</v>
      </c>
      <c r="F24" s="466" t="s">
        <v>190</v>
      </c>
      <c r="G24" s="467">
        <v>6.87</v>
      </c>
      <c r="H24" s="531" t="str">
        <f>INFO!B34</f>
        <v>28</v>
      </c>
      <c r="I24" s="468">
        <f>G24*((100-H24)/100)</f>
        <v>4.9463999999999997</v>
      </c>
      <c r="J24" s="469" t="s">
        <v>18</v>
      </c>
      <c r="K24" s="470">
        <f>G24*((100+H24)/100)</f>
        <v>8.7935999999999996</v>
      </c>
      <c r="L24" s="471" t="s">
        <v>191</v>
      </c>
      <c r="M24" s="532" t="s">
        <v>339</v>
      </c>
      <c r="N24" s="472">
        <v>0.68700000000000006</v>
      </c>
      <c r="O24" s="473">
        <f>N24*((100-H24)/100)</f>
        <v>0.49464000000000002</v>
      </c>
      <c r="P24" s="469" t="s">
        <v>18</v>
      </c>
      <c r="Q24" s="474">
        <f>N24*((100+H24)/100)</f>
        <v>0.87936000000000014</v>
      </c>
      <c r="R24" s="666"/>
      <c r="S24" s="646">
        <f>STDEV(G24:G38)/AVERAGE(G24:G38)</f>
        <v>0.55202022066691359</v>
      </c>
      <c r="T24" s="639" t="e">
        <f>(G24/G30)-1</f>
        <v>#VALUE!</v>
      </c>
    </row>
    <row r="25" spans="2:20">
      <c r="B25" s="586"/>
      <c r="C25" s="81" t="s">
        <v>160</v>
      </c>
      <c r="D25" s="75" t="s">
        <v>161</v>
      </c>
      <c r="E25" s="19" t="s">
        <v>273</v>
      </c>
      <c r="F25" s="19" t="s">
        <v>190</v>
      </c>
      <c r="G25" s="66">
        <v>15.8</v>
      </c>
      <c r="H25" s="526"/>
      <c r="I25" s="20">
        <f>G25*((100-H24)/100)</f>
        <v>11.375999999999999</v>
      </c>
      <c r="J25" s="22" t="s">
        <v>18</v>
      </c>
      <c r="K25" s="21">
        <f>G25*((100+H24)/100)</f>
        <v>20.224</v>
      </c>
      <c r="L25" s="16" t="s">
        <v>191</v>
      </c>
      <c r="M25" s="529"/>
      <c r="N25" s="116">
        <f t="shared" ref="N25:N37" si="0">G25*$M$24</f>
        <v>1.58</v>
      </c>
      <c r="O25" s="17">
        <f>N25*((100-H24)/100)</f>
        <v>1.1375999999999999</v>
      </c>
      <c r="P25" s="117" t="s">
        <v>18</v>
      </c>
      <c r="Q25" s="223">
        <f>N25*((100+H24)/100)</f>
        <v>2.0224000000000002</v>
      </c>
      <c r="R25" s="666"/>
      <c r="S25" s="647"/>
      <c r="T25" s="640"/>
    </row>
    <row r="26" spans="2:20">
      <c r="B26" s="224"/>
      <c r="C26" s="75" t="s">
        <v>84</v>
      </c>
      <c r="D26" s="75" t="s">
        <v>85</v>
      </c>
      <c r="E26" s="19"/>
      <c r="F26" s="19" t="s">
        <v>190</v>
      </c>
      <c r="G26" s="66" t="s">
        <v>355</v>
      </c>
      <c r="H26" s="526"/>
      <c r="I26" s="181" t="e">
        <f>G26*((100-H24)/100)</f>
        <v>#VALUE!</v>
      </c>
      <c r="J26" s="22" t="s">
        <v>18</v>
      </c>
      <c r="K26" s="179" t="e">
        <f>G26*((100+H24)/100)</f>
        <v>#VALUE!</v>
      </c>
      <c r="L26" s="16" t="s">
        <v>191</v>
      </c>
      <c r="M26" s="529"/>
      <c r="N26" s="180" t="e">
        <f t="shared" si="0"/>
        <v>#VALUE!</v>
      </c>
      <c r="O26" s="365" t="e">
        <f>N26*((100-H24)/100)</f>
        <v>#VALUE!</v>
      </c>
      <c r="P26" s="117" t="s">
        <v>18</v>
      </c>
      <c r="Q26" s="225" t="e">
        <f>N26*((100+H24)/100)</f>
        <v>#VALUE!</v>
      </c>
      <c r="R26" s="666"/>
      <c r="S26" s="647"/>
      <c r="T26" s="640"/>
    </row>
    <row r="27" spans="2:20">
      <c r="B27" s="226" t="s">
        <v>28</v>
      </c>
      <c r="C27" s="83" t="s">
        <v>159</v>
      </c>
      <c r="D27" s="75" t="s">
        <v>83</v>
      </c>
      <c r="E27" s="19"/>
      <c r="F27" s="19" t="s">
        <v>190</v>
      </c>
      <c r="G27" s="66">
        <v>13.7</v>
      </c>
      <c r="H27" s="526"/>
      <c r="I27" s="17">
        <f>G27*((100-H24)/100)</f>
        <v>9.863999999999999</v>
      </c>
      <c r="J27" s="22" t="s">
        <v>18</v>
      </c>
      <c r="K27" s="21">
        <f>G27*((100+H24)/100)</f>
        <v>17.535999999999998</v>
      </c>
      <c r="L27" s="16" t="s">
        <v>191</v>
      </c>
      <c r="M27" s="529"/>
      <c r="N27" s="18">
        <f t="shared" si="0"/>
        <v>1.37</v>
      </c>
      <c r="O27" s="189">
        <f>N27*((100-H24)/100)</f>
        <v>0.98640000000000005</v>
      </c>
      <c r="P27" s="117" t="s">
        <v>18</v>
      </c>
      <c r="Q27" s="223">
        <f>N27*((100+H24)/100)</f>
        <v>1.7536000000000003</v>
      </c>
      <c r="R27" s="666"/>
      <c r="S27" s="647"/>
      <c r="T27" s="640"/>
    </row>
    <row r="28" spans="2:20">
      <c r="B28" s="226" t="s">
        <v>87</v>
      </c>
      <c r="C28" s="75" t="s">
        <v>172</v>
      </c>
      <c r="D28" s="75" t="s">
        <v>83</v>
      </c>
      <c r="E28" s="19"/>
      <c r="F28" s="19" t="s">
        <v>190</v>
      </c>
      <c r="G28" s="66">
        <v>10.1</v>
      </c>
      <c r="H28" s="526"/>
      <c r="I28" s="17">
        <f>G28*((100-H24)/100)</f>
        <v>7.2719999999999994</v>
      </c>
      <c r="J28" s="22" t="s">
        <v>18</v>
      </c>
      <c r="K28" s="21">
        <f>G28*((100+H24)/100)</f>
        <v>12.927999999999999</v>
      </c>
      <c r="L28" s="16" t="s">
        <v>191</v>
      </c>
      <c r="M28" s="529"/>
      <c r="N28" s="18">
        <f t="shared" si="0"/>
        <v>1.01</v>
      </c>
      <c r="O28" s="189">
        <f>N28*((100-H24)/100)</f>
        <v>0.72719999999999996</v>
      </c>
      <c r="P28" s="117" t="s">
        <v>18</v>
      </c>
      <c r="Q28" s="223">
        <f>N28*((100+H24)/100)</f>
        <v>1.2927999999999999</v>
      </c>
      <c r="R28" s="666"/>
      <c r="S28" s="647"/>
      <c r="T28" s="640"/>
    </row>
    <row r="29" spans="2:20">
      <c r="B29" s="226" t="s">
        <v>88</v>
      </c>
      <c r="C29" s="81" t="s">
        <v>296</v>
      </c>
      <c r="D29" s="75" t="s">
        <v>83</v>
      </c>
      <c r="E29" s="19"/>
      <c r="F29" s="19" t="s">
        <v>190</v>
      </c>
      <c r="G29" s="66">
        <v>13</v>
      </c>
      <c r="H29" s="526"/>
      <c r="I29" s="17">
        <f>G29*((100-H24)/100)</f>
        <v>9.36</v>
      </c>
      <c r="J29" s="22" t="s">
        <v>18</v>
      </c>
      <c r="K29" s="21">
        <f>G29*((100+H24)/100)</f>
        <v>16.64</v>
      </c>
      <c r="L29" s="16" t="s">
        <v>191</v>
      </c>
      <c r="M29" s="529"/>
      <c r="N29" s="18">
        <f t="shared" si="0"/>
        <v>1.3</v>
      </c>
      <c r="O29" s="189">
        <f>N29*((100-H24)/100)</f>
        <v>0.93599999999999994</v>
      </c>
      <c r="P29" s="117" t="s">
        <v>18</v>
      </c>
      <c r="Q29" s="223">
        <f>N29*((100+H24)/100)</f>
        <v>1.6640000000000001</v>
      </c>
      <c r="R29" s="666"/>
      <c r="S29" s="647"/>
      <c r="T29" s="640"/>
    </row>
    <row r="30" spans="2:20">
      <c r="B30" s="226" t="s">
        <v>395</v>
      </c>
      <c r="C30" s="81" t="s">
        <v>299</v>
      </c>
      <c r="D30" s="75" t="s">
        <v>83</v>
      </c>
      <c r="E30" s="19"/>
      <c r="F30" s="19" t="s">
        <v>190</v>
      </c>
      <c r="G30" s="66" t="s">
        <v>368</v>
      </c>
      <c r="H30" s="526"/>
      <c r="I30" s="181" t="e">
        <f>G30*((100-H24)/100)</f>
        <v>#VALUE!</v>
      </c>
      <c r="J30" s="22" t="s">
        <v>18</v>
      </c>
      <c r="K30" s="179" t="e">
        <f>G30*((100+H24)/100)</f>
        <v>#VALUE!</v>
      </c>
      <c r="L30" s="16" t="s">
        <v>191</v>
      </c>
      <c r="M30" s="529"/>
      <c r="N30" s="116" t="s">
        <v>377</v>
      </c>
      <c r="O30" s="365" t="e">
        <f>N30*((100-H24)/100)</f>
        <v>#VALUE!</v>
      </c>
      <c r="P30" s="442" t="s">
        <v>18</v>
      </c>
      <c r="Q30" s="225" t="e">
        <f>N30*((100+H24)/100)</f>
        <v>#VALUE!</v>
      </c>
      <c r="R30" s="666"/>
      <c r="S30" s="647"/>
      <c r="T30" s="640"/>
    </row>
    <row r="31" spans="2:20">
      <c r="B31" s="226"/>
      <c r="C31" s="75" t="s">
        <v>305</v>
      </c>
      <c r="D31" s="75" t="s">
        <v>83</v>
      </c>
      <c r="E31" s="19"/>
      <c r="F31" s="19" t="s">
        <v>190</v>
      </c>
      <c r="G31" s="66">
        <v>14.9</v>
      </c>
      <c r="H31" s="526"/>
      <c r="I31" s="20">
        <f>G31*((100-H24)/100)</f>
        <v>10.728</v>
      </c>
      <c r="J31" s="22" t="s">
        <v>18</v>
      </c>
      <c r="K31" s="21">
        <f>G31*((100+H24)/100)</f>
        <v>19.071999999999999</v>
      </c>
      <c r="L31" s="16" t="s">
        <v>191</v>
      </c>
      <c r="M31" s="529"/>
      <c r="N31" s="116">
        <f t="shared" si="0"/>
        <v>1.4900000000000002</v>
      </c>
      <c r="O31" s="17">
        <f>N31*((100-H24)/100)</f>
        <v>1.0728000000000002</v>
      </c>
      <c r="P31" s="117" t="s">
        <v>18</v>
      </c>
      <c r="Q31" s="223">
        <f>N31*((100+H24)/100)</f>
        <v>1.9072000000000002</v>
      </c>
      <c r="R31" s="666"/>
      <c r="S31" s="647"/>
      <c r="T31" s="640"/>
    </row>
    <row r="32" spans="2:20">
      <c r="B32" s="226"/>
      <c r="C32" s="75" t="s">
        <v>67</v>
      </c>
      <c r="D32" s="75" t="s">
        <v>83</v>
      </c>
      <c r="E32" s="19"/>
      <c r="F32" s="19" t="s">
        <v>190</v>
      </c>
      <c r="G32" s="66" t="s">
        <v>368</v>
      </c>
      <c r="H32" s="526"/>
      <c r="I32" s="181" t="e">
        <f>G32*((100-H24)/100)</f>
        <v>#VALUE!</v>
      </c>
      <c r="J32" s="22" t="s">
        <v>18</v>
      </c>
      <c r="K32" s="179" t="e">
        <f>G32*((100+H24)/100)</f>
        <v>#VALUE!</v>
      </c>
      <c r="L32" s="16" t="s">
        <v>191</v>
      </c>
      <c r="M32" s="529"/>
      <c r="N32" s="116" t="s">
        <v>377</v>
      </c>
      <c r="O32" s="365" t="e">
        <f>N32*((100-H24)/100)</f>
        <v>#VALUE!</v>
      </c>
      <c r="P32" s="117" t="s">
        <v>18</v>
      </c>
      <c r="Q32" s="225" t="e">
        <f>N32*((100+H24)/100)</f>
        <v>#VALUE!</v>
      </c>
      <c r="R32" s="666"/>
      <c r="S32" s="647"/>
      <c r="T32" s="640"/>
    </row>
    <row r="33" spans="2:20">
      <c r="B33" s="226"/>
      <c r="C33" s="81" t="s">
        <v>173</v>
      </c>
      <c r="D33" s="75" t="s">
        <v>83</v>
      </c>
      <c r="E33" s="19"/>
      <c r="F33" s="19" t="s">
        <v>190</v>
      </c>
      <c r="G33" s="66">
        <v>12.2</v>
      </c>
      <c r="H33" s="526"/>
      <c r="I33" s="17">
        <f>G33*((100-H24)/100)</f>
        <v>8.7839999999999989</v>
      </c>
      <c r="J33" s="22" t="s">
        <v>18</v>
      </c>
      <c r="K33" s="21">
        <f>G33*((100+H24)/100)</f>
        <v>15.616</v>
      </c>
      <c r="L33" s="16" t="s">
        <v>191</v>
      </c>
      <c r="M33" s="529"/>
      <c r="N33" s="116">
        <f t="shared" si="0"/>
        <v>1.22</v>
      </c>
      <c r="O33" s="189">
        <f>N33*((100-H24)/100)</f>
        <v>0.87839999999999996</v>
      </c>
      <c r="P33" s="117" t="s">
        <v>18</v>
      </c>
      <c r="Q33" s="223">
        <f>N33*((100+H24)/100)</f>
        <v>1.5616000000000001</v>
      </c>
      <c r="R33" s="666"/>
      <c r="S33" s="647"/>
      <c r="T33" s="640"/>
    </row>
    <row r="34" spans="2:20">
      <c r="B34" s="226"/>
      <c r="C34" s="81" t="s">
        <v>175</v>
      </c>
      <c r="D34" s="75" t="s">
        <v>378</v>
      </c>
      <c r="E34" s="19"/>
      <c r="F34" s="19" t="s">
        <v>190</v>
      </c>
      <c r="G34" s="66">
        <v>27.5</v>
      </c>
      <c r="H34" s="526"/>
      <c r="I34" s="20">
        <f>G34*((100-H24)/100)</f>
        <v>19.8</v>
      </c>
      <c r="J34" s="22" t="s">
        <v>18</v>
      </c>
      <c r="K34" s="21">
        <f>G34*((100+H24)/100)</f>
        <v>35.200000000000003</v>
      </c>
      <c r="L34" s="16" t="s">
        <v>191</v>
      </c>
      <c r="M34" s="529"/>
      <c r="N34" s="116" t="s">
        <v>379</v>
      </c>
      <c r="O34" s="17">
        <f>N34*((100-H24)/100)</f>
        <v>1.98</v>
      </c>
      <c r="P34" s="117" t="s">
        <v>18</v>
      </c>
      <c r="Q34" s="223">
        <f>N34*((100+H24)/100)</f>
        <v>3.52</v>
      </c>
      <c r="R34" s="666"/>
      <c r="S34" s="647"/>
      <c r="T34" s="640"/>
    </row>
    <row r="35" spans="2:20">
      <c r="B35" s="226"/>
      <c r="C35" s="81" t="s">
        <v>310</v>
      </c>
      <c r="D35" s="75" t="s">
        <v>161</v>
      </c>
      <c r="E35" s="19"/>
      <c r="F35" s="19" t="s">
        <v>190</v>
      </c>
      <c r="G35" s="66">
        <v>10.5</v>
      </c>
      <c r="H35" s="526"/>
      <c r="I35" s="17">
        <f>G35*((100-H24)/100)</f>
        <v>7.56</v>
      </c>
      <c r="J35" s="22" t="s">
        <v>18</v>
      </c>
      <c r="K35" s="21">
        <f>G35*((100+H24)/100)</f>
        <v>13.44</v>
      </c>
      <c r="L35" s="16" t="s">
        <v>191</v>
      </c>
      <c r="M35" s="529"/>
      <c r="N35" s="116">
        <f t="shared" si="0"/>
        <v>1.05</v>
      </c>
      <c r="O35" s="189">
        <f>N35*((100-H24)/100)</f>
        <v>0.75600000000000001</v>
      </c>
      <c r="P35" s="117" t="s">
        <v>18</v>
      </c>
      <c r="Q35" s="223">
        <f>N35*((100+H24)/100)</f>
        <v>1.3440000000000001</v>
      </c>
      <c r="R35" s="666"/>
      <c r="S35" s="647"/>
      <c r="T35" s="640"/>
    </row>
    <row r="36" spans="2:20">
      <c r="B36" s="226"/>
      <c r="C36" s="75" t="s">
        <v>174</v>
      </c>
      <c r="D36" s="75" t="s">
        <v>86</v>
      </c>
      <c r="E36" s="19"/>
      <c r="F36" s="19" t="s">
        <v>190</v>
      </c>
      <c r="G36" s="18">
        <v>7.9</v>
      </c>
      <c r="H36" s="526"/>
      <c r="I36" s="17">
        <f>G36*((100-H24)/100)</f>
        <v>5.6879999999999997</v>
      </c>
      <c r="J36" s="22" t="s">
        <v>18</v>
      </c>
      <c r="K36" s="21">
        <f>G36*((100+H24)/100)</f>
        <v>10.112</v>
      </c>
      <c r="L36" s="16" t="s">
        <v>191</v>
      </c>
      <c r="M36" s="529"/>
      <c r="N36" s="170">
        <f t="shared" si="0"/>
        <v>0.79</v>
      </c>
      <c r="O36" s="189">
        <f>N36*((100-H24)/100)</f>
        <v>0.56879999999999997</v>
      </c>
      <c r="P36" s="117" t="s">
        <v>18</v>
      </c>
      <c r="Q36" s="223">
        <f>N36*((100+H24)/100)</f>
        <v>1.0112000000000001</v>
      </c>
      <c r="R36" s="666"/>
      <c r="S36" s="647"/>
      <c r="T36" s="640"/>
    </row>
    <row r="37" spans="2:20" ht="13.5" thickBot="1">
      <c r="B37" s="228"/>
      <c r="C37" s="240" t="s">
        <v>319</v>
      </c>
      <c r="D37" s="240" t="s">
        <v>85</v>
      </c>
      <c r="E37" s="241"/>
      <c r="F37" s="242" t="s">
        <v>190</v>
      </c>
      <c r="G37" s="202">
        <v>34.200000000000003</v>
      </c>
      <c r="H37" s="526"/>
      <c r="I37" s="197">
        <f>G37*((100-H24)/100)</f>
        <v>24.624000000000002</v>
      </c>
      <c r="J37" s="203" t="s">
        <v>18</v>
      </c>
      <c r="K37" s="198">
        <f>G37*((100+H24)/100)</f>
        <v>43.776000000000003</v>
      </c>
      <c r="L37" s="199" t="s">
        <v>191</v>
      </c>
      <c r="M37" s="529"/>
      <c r="N37" s="200">
        <f t="shared" si="0"/>
        <v>3.4200000000000004</v>
      </c>
      <c r="O37" s="201">
        <f>N37*((100-H24)/100)</f>
        <v>2.4624000000000001</v>
      </c>
      <c r="P37" s="204" t="s">
        <v>18</v>
      </c>
      <c r="Q37" s="227">
        <f>N37*((100+H24)/100)</f>
        <v>4.3776000000000002</v>
      </c>
      <c r="R37" s="666"/>
      <c r="S37" s="647"/>
      <c r="T37" s="640"/>
    </row>
    <row r="38" spans="2:20" ht="12.75" hidden="1" customHeight="1">
      <c r="B38" s="228"/>
      <c r="C38" s="229" t="s">
        <v>175</v>
      </c>
      <c r="D38" s="229" t="s">
        <v>85</v>
      </c>
      <c r="E38" s="230"/>
      <c r="F38" s="230" t="s">
        <v>190</v>
      </c>
      <c r="G38" s="231"/>
      <c r="H38" s="527"/>
      <c r="I38" s="232">
        <f>G38*((100-H24)/100)</f>
        <v>0</v>
      </c>
      <c r="J38" s="233" t="s">
        <v>18</v>
      </c>
      <c r="K38" s="234">
        <f>G38*((100+H24)/100)</f>
        <v>0</v>
      </c>
      <c r="L38" s="235" t="s">
        <v>191</v>
      </c>
      <c r="M38" s="530"/>
      <c r="N38" s="236"/>
      <c r="O38" s="237">
        <f>N38*((100-H24)/100)</f>
        <v>0</v>
      </c>
      <c r="P38" s="238" t="s">
        <v>18</v>
      </c>
      <c r="Q38" s="239">
        <f>N38*((100+H24)/100)</f>
        <v>0</v>
      </c>
      <c r="R38" s="666"/>
      <c r="S38" s="645"/>
      <c r="T38" s="645"/>
    </row>
    <row r="39" spans="2:20" ht="13.5" thickTop="1">
      <c r="B39" s="585" t="s">
        <v>34</v>
      </c>
      <c r="C39" s="212" t="str">
        <f>INFO!$B$28</f>
        <v>DiaSys</v>
      </c>
      <c r="D39" s="248" t="s">
        <v>135</v>
      </c>
      <c r="E39" s="249" t="s">
        <v>134</v>
      </c>
      <c r="F39" s="249" t="s">
        <v>192</v>
      </c>
      <c r="G39" s="438">
        <v>46.46</v>
      </c>
      <c r="H39" s="531" t="str">
        <f>INFO!B35</f>
        <v>20</v>
      </c>
      <c r="I39" s="243">
        <f>G39*((100-H39)/100)</f>
        <v>37.167999999999999</v>
      </c>
      <c r="J39" s="217" t="s">
        <v>18</v>
      </c>
      <c r="K39" s="218">
        <f>G39*((100+H39)/100)</f>
        <v>55.752000000000002</v>
      </c>
      <c r="L39" s="382" t="s">
        <v>193</v>
      </c>
      <c r="M39" s="532" t="s">
        <v>340</v>
      </c>
      <c r="N39" s="220">
        <f>G39*$M$39</f>
        <v>0.77434882000000005</v>
      </c>
      <c r="O39" s="221">
        <f>N39*((100-H39)/100)</f>
        <v>0.61947905600000008</v>
      </c>
      <c r="P39" s="245" t="s">
        <v>18</v>
      </c>
      <c r="Q39" s="250">
        <f>N39*((100+H39)/100)</f>
        <v>0.92921858400000001</v>
      </c>
      <c r="R39" s="666"/>
      <c r="S39" s="646">
        <f>STDEV(G39:G52)/AVERAGE(G39:G52)</f>
        <v>0.12670579712843838</v>
      </c>
      <c r="T39" s="646">
        <f>(G39/G46)-1</f>
        <v>-0.15680580762250451</v>
      </c>
    </row>
    <row r="40" spans="2:20">
      <c r="B40" s="587"/>
      <c r="C40" s="60" t="s">
        <v>160</v>
      </c>
      <c r="D40" s="56" t="s">
        <v>71</v>
      </c>
      <c r="E40" s="14" t="s">
        <v>265</v>
      </c>
      <c r="F40" s="14" t="s">
        <v>192</v>
      </c>
      <c r="G40" s="66">
        <v>52.2</v>
      </c>
      <c r="H40" s="526"/>
      <c r="I40" s="20">
        <f>G40*((100-H39)/100)</f>
        <v>41.760000000000005</v>
      </c>
      <c r="J40" s="22" t="s">
        <v>18</v>
      </c>
      <c r="K40" s="21">
        <f>G40*((100+H39)/100)</f>
        <v>62.64</v>
      </c>
      <c r="L40" s="383" t="s">
        <v>193</v>
      </c>
      <c r="M40" s="529"/>
      <c r="N40" s="170">
        <f t="shared" ref="N40:N52" si="1">G40*$M$39</f>
        <v>0.87001740000000016</v>
      </c>
      <c r="O40" s="189">
        <f>N40*((100-H39)/100)</f>
        <v>0.69601392000000017</v>
      </c>
      <c r="P40" s="117" t="s">
        <v>18</v>
      </c>
      <c r="Q40" s="223">
        <f>N40*((100+H39)/100)</f>
        <v>1.0440208800000002</v>
      </c>
      <c r="R40" s="666"/>
      <c r="S40" s="647"/>
      <c r="T40" s="647"/>
    </row>
    <row r="41" spans="2:20" ht="12.75" customHeight="1">
      <c r="B41" s="251" t="s">
        <v>29</v>
      </c>
      <c r="C41" s="57" t="s">
        <v>159</v>
      </c>
      <c r="D41" s="56" t="s">
        <v>189</v>
      </c>
      <c r="E41" s="14"/>
      <c r="F41" s="14" t="s">
        <v>192</v>
      </c>
      <c r="G41" s="66">
        <v>60.3</v>
      </c>
      <c r="H41" s="526"/>
      <c r="I41" s="20">
        <f>G41*((100-H39)/100)</f>
        <v>48.24</v>
      </c>
      <c r="J41" s="22" t="s">
        <v>18</v>
      </c>
      <c r="K41" s="21">
        <f>G41*((100+H39)/100)</f>
        <v>72.36</v>
      </c>
      <c r="L41" s="383" t="s">
        <v>193</v>
      </c>
      <c r="M41" s="529"/>
      <c r="N41" s="18">
        <f t="shared" si="1"/>
        <v>1.0050201000000001</v>
      </c>
      <c r="O41" s="189">
        <f>N41*((100-H39)/100)</f>
        <v>0.80401608000000013</v>
      </c>
      <c r="P41" s="117" t="s">
        <v>18</v>
      </c>
      <c r="Q41" s="223">
        <f>N41*((100+H39)/100)</f>
        <v>1.2060241200000001</v>
      </c>
      <c r="R41" s="666"/>
      <c r="S41" s="647"/>
      <c r="T41" s="647"/>
    </row>
    <row r="42" spans="2:20">
      <c r="B42" s="251" t="s">
        <v>33</v>
      </c>
      <c r="C42" s="57" t="s">
        <v>172</v>
      </c>
      <c r="D42" s="56" t="s">
        <v>71</v>
      </c>
      <c r="E42" s="80" t="s">
        <v>287</v>
      </c>
      <c r="F42" s="14" t="s">
        <v>192</v>
      </c>
      <c r="G42" s="66">
        <v>43.7</v>
      </c>
      <c r="H42" s="526"/>
      <c r="I42" s="20">
        <f>G42*((100-H39)/100)</f>
        <v>34.96</v>
      </c>
      <c r="J42" s="22" t="s">
        <v>18</v>
      </c>
      <c r="K42" s="21">
        <f>G42*((100+H39)/100)</f>
        <v>52.440000000000005</v>
      </c>
      <c r="L42" s="383" t="s">
        <v>193</v>
      </c>
      <c r="M42" s="529"/>
      <c r="N42" s="170">
        <f t="shared" si="1"/>
        <v>0.72834790000000005</v>
      </c>
      <c r="O42" s="189">
        <f>N42*((100-H39)/100)</f>
        <v>0.58267832000000008</v>
      </c>
      <c r="P42" s="190" t="s">
        <v>18</v>
      </c>
      <c r="Q42" s="252">
        <f>N42*((100+H39)/100)</f>
        <v>0.87401748000000001</v>
      </c>
      <c r="R42" s="666"/>
      <c r="S42" s="647"/>
      <c r="T42" s="647"/>
    </row>
    <row r="43" spans="2:20" ht="13.5">
      <c r="B43" s="226" t="s">
        <v>396</v>
      </c>
      <c r="C43" s="60"/>
      <c r="D43" s="56" t="s">
        <v>327</v>
      </c>
      <c r="E43" s="14" t="s">
        <v>288</v>
      </c>
      <c r="F43" s="14" t="s">
        <v>192</v>
      </c>
      <c r="G43" s="66">
        <v>59.9</v>
      </c>
      <c r="H43" s="526"/>
      <c r="I43" s="20">
        <f>G43*((100-H39)/100)</f>
        <v>47.92</v>
      </c>
      <c r="J43" s="22" t="s">
        <v>18</v>
      </c>
      <c r="K43" s="21">
        <f>G43*((100+H39)/100)</f>
        <v>71.88</v>
      </c>
      <c r="L43" s="383" t="s">
        <v>193</v>
      </c>
      <c r="M43" s="529"/>
      <c r="N43" s="18">
        <f t="shared" si="1"/>
        <v>0.9983533</v>
      </c>
      <c r="O43" s="189">
        <f>N43*((100-H39)/100)</f>
        <v>0.79868264</v>
      </c>
      <c r="P43" s="117" t="s">
        <v>18</v>
      </c>
      <c r="Q43" s="223">
        <f>N43*((100+H39)/100)</f>
        <v>1.19802396</v>
      </c>
      <c r="R43" s="666"/>
      <c r="S43" s="647"/>
      <c r="T43" s="647"/>
    </row>
    <row r="44" spans="2:20" ht="12.75" hidden="1" customHeight="1">
      <c r="B44" s="251"/>
      <c r="C44" s="60" t="s">
        <v>296</v>
      </c>
      <c r="D44" s="56" t="s">
        <v>70</v>
      </c>
      <c r="E44" s="14"/>
      <c r="F44" s="14" t="s">
        <v>192</v>
      </c>
      <c r="G44" s="66"/>
      <c r="H44" s="526"/>
      <c r="I44" s="20">
        <f>G44*((100-H39)/100)</f>
        <v>0</v>
      </c>
      <c r="J44" s="22" t="s">
        <v>18</v>
      </c>
      <c r="K44" s="21">
        <f>G44*((100+H39)/100)</f>
        <v>0</v>
      </c>
      <c r="L44" s="383" t="s">
        <v>193</v>
      </c>
      <c r="M44" s="529"/>
      <c r="N44" s="18">
        <f t="shared" si="1"/>
        <v>0</v>
      </c>
      <c r="O44" s="17">
        <f>N44*((100-H39)/100)</f>
        <v>0</v>
      </c>
      <c r="P44" s="117" t="s">
        <v>18</v>
      </c>
      <c r="Q44" s="223">
        <f>N44*((100+H39)/100)</f>
        <v>0</v>
      </c>
      <c r="R44" s="666"/>
      <c r="S44" s="647"/>
      <c r="T44" s="647"/>
    </row>
    <row r="45" spans="2:20">
      <c r="B45" s="251"/>
      <c r="C45" s="60" t="s">
        <v>296</v>
      </c>
      <c r="D45" s="56" t="s">
        <v>162</v>
      </c>
      <c r="E45" s="14"/>
      <c r="F45" s="14" t="s">
        <v>192</v>
      </c>
      <c r="G45" s="66">
        <v>41</v>
      </c>
      <c r="H45" s="526"/>
      <c r="I45" s="20">
        <f>G45*((100-H39)/100)</f>
        <v>32.800000000000004</v>
      </c>
      <c r="J45" s="22" t="s">
        <v>18</v>
      </c>
      <c r="K45" s="21">
        <f>G45*((100+H39)/100)</f>
        <v>49.199999999999996</v>
      </c>
      <c r="L45" s="383" t="s">
        <v>193</v>
      </c>
      <c r="M45" s="529"/>
      <c r="N45" s="170">
        <f t="shared" si="1"/>
        <v>0.68334700000000004</v>
      </c>
      <c r="O45" s="189">
        <f>N45*((100-H39)/100)</f>
        <v>0.5466776000000001</v>
      </c>
      <c r="P45" s="190" t="s">
        <v>18</v>
      </c>
      <c r="Q45" s="252">
        <f>N45*((100+H39)/100)</f>
        <v>0.82001639999999998</v>
      </c>
      <c r="R45" s="666"/>
      <c r="S45" s="647"/>
      <c r="T45" s="647"/>
    </row>
    <row r="46" spans="2:20">
      <c r="B46" s="251"/>
      <c r="C46" s="60" t="s">
        <v>299</v>
      </c>
      <c r="D46" s="56" t="s">
        <v>300</v>
      </c>
      <c r="E46" s="14"/>
      <c r="F46" s="14" t="s">
        <v>192</v>
      </c>
      <c r="G46" s="66">
        <v>55.1</v>
      </c>
      <c r="H46" s="526"/>
      <c r="I46" s="20">
        <f>G46*((100-H39)/100)</f>
        <v>44.080000000000005</v>
      </c>
      <c r="J46" s="22" t="s">
        <v>18</v>
      </c>
      <c r="K46" s="21">
        <f>G46*((100+H39)/100)</f>
        <v>66.12</v>
      </c>
      <c r="L46" s="383" t="s">
        <v>193</v>
      </c>
      <c r="M46" s="529"/>
      <c r="N46" s="170">
        <f t="shared" si="1"/>
        <v>0.9183517000000001</v>
      </c>
      <c r="O46" s="189">
        <f>N46*((100-H39)/100)</f>
        <v>0.73468136000000017</v>
      </c>
      <c r="P46" s="190" t="s">
        <v>18</v>
      </c>
      <c r="Q46" s="223">
        <f>N46*((100+H39)/100)</f>
        <v>1.10202204</v>
      </c>
      <c r="R46" s="666"/>
      <c r="S46" s="647"/>
      <c r="T46" s="647"/>
    </row>
    <row r="47" spans="2:20">
      <c r="B47" s="251"/>
      <c r="C47" s="56" t="s">
        <v>305</v>
      </c>
      <c r="D47" s="56" t="s">
        <v>328</v>
      </c>
      <c r="E47" s="14"/>
      <c r="F47" s="14" t="s">
        <v>192</v>
      </c>
      <c r="G47" s="66">
        <v>55.6</v>
      </c>
      <c r="H47" s="526"/>
      <c r="I47" s="20">
        <f>G47*((100-H39)/100)</f>
        <v>44.480000000000004</v>
      </c>
      <c r="J47" s="22" t="s">
        <v>18</v>
      </c>
      <c r="K47" s="21">
        <f>G47*((100+H39)/100)</f>
        <v>66.72</v>
      </c>
      <c r="L47" s="383" t="s">
        <v>193</v>
      </c>
      <c r="M47" s="529"/>
      <c r="N47" s="170">
        <f t="shared" si="1"/>
        <v>0.9266852000000001</v>
      </c>
      <c r="O47" s="189">
        <f>N47*((100-H39)/100)</f>
        <v>0.74134816000000014</v>
      </c>
      <c r="P47" s="190" t="s">
        <v>18</v>
      </c>
      <c r="Q47" s="223">
        <f>N47*((100+H39)/100)</f>
        <v>1.1120222400000002</v>
      </c>
      <c r="R47" s="666"/>
      <c r="S47" s="647"/>
      <c r="T47" s="647"/>
    </row>
    <row r="48" spans="2:20">
      <c r="B48" s="251"/>
      <c r="C48" s="57" t="s">
        <v>67</v>
      </c>
      <c r="D48" s="56" t="s">
        <v>306</v>
      </c>
      <c r="E48" s="14"/>
      <c r="F48" s="14" t="s">
        <v>192</v>
      </c>
      <c r="G48" s="66">
        <v>56</v>
      </c>
      <c r="H48" s="526"/>
      <c r="I48" s="20">
        <f>G48*((100-H39)/100)</f>
        <v>44.800000000000004</v>
      </c>
      <c r="J48" s="22" t="s">
        <v>18</v>
      </c>
      <c r="K48" s="21">
        <f>G48*((100+H39)/100)</f>
        <v>67.2</v>
      </c>
      <c r="L48" s="383" t="s">
        <v>193</v>
      </c>
      <c r="M48" s="529"/>
      <c r="N48" s="170">
        <f t="shared" si="1"/>
        <v>0.93335200000000007</v>
      </c>
      <c r="O48" s="189">
        <f>N48*((100-H39)/100)</f>
        <v>0.74668160000000006</v>
      </c>
      <c r="P48" s="190" t="s">
        <v>18</v>
      </c>
      <c r="Q48" s="223">
        <f>N48*((100+H39)/100)</f>
        <v>1.1200224000000001</v>
      </c>
      <c r="R48" s="666"/>
      <c r="S48" s="647"/>
      <c r="T48" s="647"/>
    </row>
    <row r="49" spans="2:20" hidden="1">
      <c r="B49" s="251"/>
      <c r="C49" s="57" t="s">
        <v>310</v>
      </c>
      <c r="D49" s="56" t="s">
        <v>311</v>
      </c>
      <c r="E49" s="14"/>
      <c r="F49" s="14" t="s">
        <v>192</v>
      </c>
      <c r="G49" s="66"/>
      <c r="H49" s="526"/>
      <c r="I49" s="178">
        <f>G49*((100-H39)/100)</f>
        <v>0</v>
      </c>
      <c r="J49" s="176" t="s">
        <v>18</v>
      </c>
      <c r="K49" s="179">
        <f>G49*((100+H39)/100)</f>
        <v>0</v>
      </c>
      <c r="L49" s="383" t="s">
        <v>193</v>
      </c>
      <c r="M49" s="529"/>
      <c r="N49" s="180">
        <f t="shared" si="1"/>
        <v>0</v>
      </c>
      <c r="O49" s="181">
        <f>N49*((100-H39)/100)</f>
        <v>0</v>
      </c>
      <c r="P49" s="182" t="s">
        <v>18</v>
      </c>
      <c r="Q49" s="225">
        <f>N49*((100+H39)/100)</f>
        <v>0</v>
      </c>
      <c r="R49" s="666"/>
      <c r="S49" s="647"/>
      <c r="T49" s="647"/>
    </row>
    <row r="50" spans="2:20">
      <c r="B50" s="251"/>
      <c r="C50" s="57" t="s">
        <v>174</v>
      </c>
      <c r="D50" s="56" t="s">
        <v>68</v>
      </c>
      <c r="E50" s="14"/>
      <c r="F50" s="14" t="s">
        <v>192</v>
      </c>
      <c r="G50" s="66">
        <v>45.4</v>
      </c>
      <c r="H50" s="526"/>
      <c r="I50" s="20">
        <f>G50*((100-H39)/100)</f>
        <v>36.32</v>
      </c>
      <c r="J50" s="22" t="s">
        <v>18</v>
      </c>
      <c r="K50" s="21">
        <f>G50*((100+H39)/100)</f>
        <v>54.48</v>
      </c>
      <c r="L50" s="383" t="s">
        <v>193</v>
      </c>
      <c r="M50" s="529"/>
      <c r="N50" s="170">
        <f t="shared" si="1"/>
        <v>0.75668180000000007</v>
      </c>
      <c r="O50" s="189">
        <f>N50*((100-H39)/100)</f>
        <v>0.60534544000000012</v>
      </c>
      <c r="P50" s="190" t="s">
        <v>18</v>
      </c>
      <c r="Q50" s="252">
        <f>N50*((100+H39)/100)</f>
        <v>0.90801816000000002</v>
      </c>
      <c r="R50" s="666"/>
      <c r="S50" s="647"/>
      <c r="T50" s="647"/>
    </row>
    <row r="51" spans="2:20">
      <c r="B51" s="251"/>
      <c r="C51" s="60"/>
      <c r="D51" s="56" t="s">
        <v>69</v>
      </c>
      <c r="E51" s="14"/>
      <c r="F51" s="14" t="s">
        <v>192</v>
      </c>
      <c r="G51" s="66">
        <v>47.8</v>
      </c>
      <c r="H51" s="526"/>
      <c r="I51" s="20">
        <f>G51*((100-H39)/100)</f>
        <v>38.24</v>
      </c>
      <c r="J51" s="22" t="s">
        <v>18</v>
      </c>
      <c r="K51" s="21">
        <f>G51*((100+H39)/100)</f>
        <v>57.359999999999992</v>
      </c>
      <c r="L51" s="383" t="s">
        <v>193</v>
      </c>
      <c r="M51" s="529"/>
      <c r="N51" s="170">
        <f t="shared" si="1"/>
        <v>0.79668260000000002</v>
      </c>
      <c r="O51" s="189">
        <f>N51*((100-H39)/100)</f>
        <v>0.63734608000000004</v>
      </c>
      <c r="P51" s="190" t="s">
        <v>18</v>
      </c>
      <c r="Q51" s="252">
        <f>N51*((100+H39)/100)</f>
        <v>0.95601912</v>
      </c>
      <c r="R51" s="666"/>
      <c r="S51" s="647"/>
      <c r="T51" s="647"/>
    </row>
    <row r="52" spans="2:20" ht="13.5" thickBot="1">
      <c r="B52" s="253"/>
      <c r="C52" s="240" t="s">
        <v>319</v>
      </c>
      <c r="D52" s="254" t="s">
        <v>69</v>
      </c>
      <c r="E52" s="255"/>
      <c r="F52" s="255" t="s">
        <v>192</v>
      </c>
      <c r="G52" s="256">
        <v>47.5</v>
      </c>
      <c r="H52" s="555"/>
      <c r="I52" s="257">
        <f>G52*((100-H39)/100)</f>
        <v>38</v>
      </c>
      <c r="J52" s="233" t="s">
        <v>18</v>
      </c>
      <c r="K52" s="258">
        <f>G52*((100+H39)/100)</f>
        <v>57</v>
      </c>
      <c r="L52" s="384" t="s">
        <v>193</v>
      </c>
      <c r="M52" s="555"/>
      <c r="N52" s="259">
        <f t="shared" si="1"/>
        <v>0.79168250000000007</v>
      </c>
      <c r="O52" s="260">
        <f>N52*((100-H39)/100)</f>
        <v>0.63334600000000008</v>
      </c>
      <c r="P52" s="261" t="s">
        <v>18</v>
      </c>
      <c r="Q52" s="262">
        <f>N52*((100+H39)/100)</f>
        <v>0.95001900000000006</v>
      </c>
      <c r="R52" s="666"/>
      <c r="S52" s="645"/>
      <c r="T52" s="645"/>
    </row>
    <row r="53" spans="2:20" ht="13.15" customHeight="1" thickTop="1">
      <c r="B53" s="588" t="s">
        <v>62</v>
      </c>
      <c r="C53" s="195" t="str">
        <f>INFO!$B$28</f>
        <v>DiaSys</v>
      </c>
      <c r="D53" s="81" t="s">
        <v>137</v>
      </c>
      <c r="E53" s="169" t="s">
        <v>136</v>
      </c>
      <c r="F53" s="169" t="s">
        <v>191</v>
      </c>
      <c r="G53" s="246">
        <v>425</v>
      </c>
      <c r="H53" s="525" t="str">
        <f>INFO!B36</f>
        <v>26</v>
      </c>
      <c r="I53" s="247">
        <f>G53*((100-H53)/100)</f>
        <v>314.5</v>
      </c>
      <c r="J53" s="26" t="s">
        <v>18</v>
      </c>
      <c r="K53" s="445">
        <f>G53*((100+H53)/100)</f>
        <v>535.5</v>
      </c>
      <c r="L53" s="85" t="s">
        <v>194</v>
      </c>
      <c r="M53" s="528" t="s">
        <v>341</v>
      </c>
      <c r="N53" s="246">
        <v>153</v>
      </c>
      <c r="O53" s="247">
        <f>N53*((100-H53)/100)</f>
        <v>113.22</v>
      </c>
      <c r="P53" s="26" t="s">
        <v>18</v>
      </c>
      <c r="Q53" s="282">
        <f>N53*((100+H53)/100)</f>
        <v>192.78</v>
      </c>
      <c r="R53" s="666"/>
      <c r="S53" s="646">
        <f>STDEV(G53:G66)/AVERAGE(G53:G66)</f>
        <v>3.6181153188153466E-2</v>
      </c>
      <c r="T53" s="639">
        <f>(G53/G60)-1</f>
        <v>6.25E-2</v>
      </c>
    </row>
    <row r="54" spans="2:20">
      <c r="B54" s="589"/>
      <c r="C54" s="84" t="s">
        <v>160</v>
      </c>
      <c r="D54" s="75" t="s">
        <v>267</v>
      </c>
      <c r="E54" s="19" t="s">
        <v>266</v>
      </c>
      <c r="F54" s="19" t="s">
        <v>191</v>
      </c>
      <c r="G54" s="246">
        <v>389.4</v>
      </c>
      <c r="H54" s="526"/>
      <c r="I54" s="25">
        <f>G54*((100-H53)/100)</f>
        <v>288.15600000000001</v>
      </c>
      <c r="J54" s="26" t="s">
        <v>18</v>
      </c>
      <c r="K54" s="24">
        <f>G54*((100+H53)/100)</f>
        <v>490.64399999999995</v>
      </c>
      <c r="L54" s="16" t="s">
        <v>194</v>
      </c>
      <c r="M54" s="529"/>
      <c r="N54" s="246">
        <v>140</v>
      </c>
      <c r="O54" s="25">
        <f>N54*((100-H53)/100)</f>
        <v>103.6</v>
      </c>
      <c r="P54" s="26" t="s">
        <v>18</v>
      </c>
      <c r="Q54" s="283">
        <f>N54*((100+H53)/100)</f>
        <v>176.4</v>
      </c>
      <c r="R54" s="666"/>
      <c r="S54" s="647"/>
      <c r="T54" s="640"/>
    </row>
    <row r="55" spans="2:20">
      <c r="B55" s="305" t="s">
        <v>176</v>
      </c>
      <c r="C55" s="83" t="s">
        <v>159</v>
      </c>
      <c r="D55" s="428" t="s">
        <v>352</v>
      </c>
      <c r="E55" s="19"/>
      <c r="F55" s="19" t="s">
        <v>191</v>
      </c>
      <c r="G55" s="246">
        <v>415</v>
      </c>
      <c r="H55" s="526"/>
      <c r="I55" s="25">
        <f>G55*((100-H53)/100)</f>
        <v>307.10000000000002</v>
      </c>
      <c r="J55" s="26" t="s">
        <v>18</v>
      </c>
      <c r="K55" s="24">
        <f>G55*((100+H53)/100)</f>
        <v>522.9</v>
      </c>
      <c r="L55" s="16" t="s">
        <v>194</v>
      </c>
      <c r="M55" s="529"/>
      <c r="N55" s="246">
        <f t="shared" ref="N55:N63" si="2">G55*$M$53</f>
        <v>147.86865</v>
      </c>
      <c r="O55" s="25">
        <f>N55*((100-H53)/100)</f>
        <v>109.42280100000001</v>
      </c>
      <c r="P55" s="26" t="s">
        <v>18</v>
      </c>
      <c r="Q55" s="283">
        <f>N55*((100+H53)/100)</f>
        <v>186.31449900000001</v>
      </c>
      <c r="R55" s="666"/>
      <c r="S55" s="647"/>
      <c r="T55" s="640"/>
    </row>
    <row r="56" spans="2:20">
      <c r="B56" s="305"/>
      <c r="C56" s="83"/>
      <c r="D56" s="428" t="s">
        <v>104</v>
      </c>
      <c r="E56" s="19"/>
      <c r="F56" s="19" t="s">
        <v>191</v>
      </c>
      <c r="G56" s="246">
        <v>402</v>
      </c>
      <c r="H56" s="526"/>
      <c r="I56" s="25">
        <f>G56*((100-H53)/100)</f>
        <v>297.48</v>
      </c>
      <c r="J56" s="26" t="s">
        <v>18</v>
      </c>
      <c r="K56" s="24">
        <f>G56*((100+H53)/100)</f>
        <v>506.52</v>
      </c>
      <c r="L56" s="16" t="s">
        <v>194</v>
      </c>
      <c r="M56" s="529"/>
      <c r="N56" s="246">
        <v>143</v>
      </c>
      <c r="O56" s="25">
        <f>N56*((100-H53)/100)</f>
        <v>105.82</v>
      </c>
      <c r="P56" s="26" t="s">
        <v>18</v>
      </c>
      <c r="Q56" s="283">
        <f>N56*((100+H53)/100)</f>
        <v>180.18</v>
      </c>
      <c r="R56" s="666"/>
      <c r="S56" s="647"/>
      <c r="T56" s="640"/>
    </row>
    <row r="57" spans="2:20">
      <c r="B57" s="305" t="s">
        <v>177</v>
      </c>
      <c r="C57" s="75" t="s">
        <v>172</v>
      </c>
      <c r="D57" s="75" t="s">
        <v>104</v>
      </c>
      <c r="E57" s="19"/>
      <c r="F57" s="19" t="s">
        <v>191</v>
      </c>
      <c r="G57" s="246">
        <v>392</v>
      </c>
      <c r="H57" s="526"/>
      <c r="I57" s="25">
        <f>G57*((100-H53)/100)</f>
        <v>290.08</v>
      </c>
      <c r="J57" s="26" t="s">
        <v>18</v>
      </c>
      <c r="K57" s="24">
        <f>G57*((100+H53)/100)</f>
        <v>493.92</v>
      </c>
      <c r="L57" s="16" t="s">
        <v>194</v>
      </c>
      <c r="M57" s="529"/>
      <c r="N57" s="246">
        <f t="shared" si="2"/>
        <v>139.67352</v>
      </c>
      <c r="O57" s="25">
        <f>N57*((100-H53)/100)</f>
        <v>103.3584048</v>
      </c>
      <c r="P57" s="26" t="s">
        <v>18</v>
      </c>
      <c r="Q57" s="283">
        <f>N57*((100+H53)/100)</f>
        <v>175.9886352</v>
      </c>
      <c r="R57" s="666"/>
      <c r="S57" s="647"/>
      <c r="T57" s="640"/>
    </row>
    <row r="58" spans="2:20">
      <c r="B58" s="305" t="s">
        <v>63</v>
      </c>
      <c r="C58" s="75" t="s">
        <v>296</v>
      </c>
      <c r="D58" s="75" t="s">
        <v>295</v>
      </c>
      <c r="E58" s="19"/>
      <c r="F58" s="19" t="s">
        <v>191</v>
      </c>
      <c r="G58" s="246">
        <v>405</v>
      </c>
      <c r="H58" s="526"/>
      <c r="I58" s="25">
        <f>G58*((100-H53)/100)</f>
        <v>299.7</v>
      </c>
      <c r="J58" s="26" t="s">
        <v>18</v>
      </c>
      <c r="K58" s="24">
        <f>G58*((100+H53)/100)</f>
        <v>510.3</v>
      </c>
      <c r="L58" s="16" t="s">
        <v>194</v>
      </c>
      <c r="M58" s="529"/>
      <c r="N58" s="246">
        <f t="shared" si="2"/>
        <v>144.30555000000001</v>
      </c>
      <c r="O58" s="25">
        <f>N58*((100-H53)/100)</f>
        <v>106.786107</v>
      </c>
      <c r="P58" s="26" t="s">
        <v>18</v>
      </c>
      <c r="Q58" s="283">
        <f>N58*((100+H53)/100)</f>
        <v>181.82499300000001</v>
      </c>
      <c r="R58" s="666"/>
      <c r="S58" s="647"/>
      <c r="T58" s="640"/>
    </row>
    <row r="59" spans="2:20" ht="12.75" hidden="1" customHeight="1">
      <c r="B59" s="305"/>
      <c r="C59" s="81" t="s">
        <v>297</v>
      </c>
      <c r="D59" s="75" t="s">
        <v>163</v>
      </c>
      <c r="E59" s="19"/>
      <c r="F59" s="19" t="s">
        <v>191</v>
      </c>
      <c r="G59" s="246"/>
      <c r="H59" s="526"/>
      <c r="I59" s="25">
        <f>G59*((100-H53)/100)</f>
        <v>0</v>
      </c>
      <c r="J59" s="26" t="s">
        <v>18</v>
      </c>
      <c r="K59" s="24">
        <f>G59*((100+H53)/100)</f>
        <v>0</v>
      </c>
      <c r="L59" s="16" t="s">
        <v>194</v>
      </c>
      <c r="M59" s="529"/>
      <c r="N59" s="246">
        <f t="shared" si="2"/>
        <v>0</v>
      </c>
      <c r="O59" s="25">
        <f>N59*((100-H53)/100)</f>
        <v>0</v>
      </c>
      <c r="P59" s="26" t="s">
        <v>18</v>
      </c>
      <c r="Q59" s="283">
        <f>N59*((100+H53)/100)</f>
        <v>0</v>
      </c>
      <c r="R59" s="666"/>
      <c r="S59" s="647"/>
      <c r="T59" s="640"/>
    </row>
    <row r="60" spans="2:20">
      <c r="B60" s="226" t="s">
        <v>397</v>
      </c>
      <c r="C60" s="75" t="s">
        <v>299</v>
      </c>
      <c r="D60" s="75" t="s">
        <v>104</v>
      </c>
      <c r="E60" s="19"/>
      <c r="F60" s="19" t="s">
        <v>191</v>
      </c>
      <c r="G60" s="246">
        <v>400</v>
      </c>
      <c r="H60" s="526"/>
      <c r="I60" s="25">
        <f>G60*((100-H53)/100)</f>
        <v>296</v>
      </c>
      <c r="J60" s="26" t="s">
        <v>18</v>
      </c>
      <c r="K60" s="24">
        <f>G60*((100+H53)/100)</f>
        <v>504</v>
      </c>
      <c r="L60" s="16" t="s">
        <v>194</v>
      </c>
      <c r="M60" s="529"/>
      <c r="N60" s="246">
        <f t="shared" si="2"/>
        <v>142.524</v>
      </c>
      <c r="O60" s="25">
        <f>N60*((100-H53)/100)</f>
        <v>105.46776</v>
      </c>
      <c r="P60" s="26" t="s">
        <v>18</v>
      </c>
      <c r="Q60" s="283">
        <f>N60*((100+H53)/100)</f>
        <v>179.58024</v>
      </c>
      <c r="R60" s="666"/>
      <c r="S60" s="647"/>
      <c r="T60" s="640"/>
    </row>
    <row r="61" spans="2:20">
      <c r="B61" s="226"/>
      <c r="C61" s="75" t="s">
        <v>305</v>
      </c>
      <c r="D61" s="75" t="s">
        <v>104</v>
      </c>
      <c r="E61" s="19"/>
      <c r="F61" s="19" t="s">
        <v>191</v>
      </c>
      <c r="G61" s="246">
        <v>399</v>
      </c>
      <c r="H61" s="526"/>
      <c r="I61" s="25">
        <f>G61*((100-H53)/100)</f>
        <v>295.26</v>
      </c>
      <c r="J61" s="26" t="s">
        <v>18</v>
      </c>
      <c r="K61" s="24">
        <f>G61*((100+H53)/100)</f>
        <v>502.74</v>
      </c>
      <c r="L61" s="16" t="s">
        <v>194</v>
      </c>
      <c r="M61" s="529"/>
      <c r="N61" s="246">
        <f t="shared" si="2"/>
        <v>142.16768999999999</v>
      </c>
      <c r="O61" s="25">
        <f>N61*((100-H53)/100)</f>
        <v>105.2040906</v>
      </c>
      <c r="P61" s="26" t="s">
        <v>18</v>
      </c>
      <c r="Q61" s="283">
        <f>N61*((100+H53)/100)</f>
        <v>179.13128939999999</v>
      </c>
      <c r="R61" s="666"/>
      <c r="S61" s="647"/>
      <c r="T61" s="640"/>
    </row>
    <row r="62" spans="2:20">
      <c r="B62" s="226"/>
      <c r="C62" s="83" t="s">
        <v>67</v>
      </c>
      <c r="D62" s="75" t="s">
        <v>104</v>
      </c>
      <c r="E62" s="19"/>
      <c r="F62" s="19" t="s">
        <v>191</v>
      </c>
      <c r="G62" s="246">
        <v>369</v>
      </c>
      <c r="H62" s="526"/>
      <c r="I62" s="25">
        <f>G62*((100-H53)/100)</f>
        <v>273.06</v>
      </c>
      <c r="J62" s="26" t="s">
        <v>18</v>
      </c>
      <c r="K62" s="24">
        <f>G62*((100+H53)/100)</f>
        <v>464.94</v>
      </c>
      <c r="L62" s="16" t="s">
        <v>194</v>
      </c>
      <c r="M62" s="529"/>
      <c r="N62" s="246">
        <f t="shared" si="2"/>
        <v>131.47839000000002</v>
      </c>
      <c r="O62" s="20">
        <f>N62*((100-H53)/100)</f>
        <v>97.294008600000012</v>
      </c>
      <c r="P62" s="26" t="s">
        <v>18</v>
      </c>
      <c r="Q62" s="283">
        <f>N62*((100+H53)/100)</f>
        <v>165.66277140000003</v>
      </c>
      <c r="R62" s="666"/>
      <c r="S62" s="647"/>
      <c r="T62" s="640"/>
    </row>
    <row r="63" spans="2:20" ht="12.75" hidden="1" customHeight="1">
      <c r="B63" s="226"/>
      <c r="C63" s="83"/>
      <c r="D63" s="75"/>
      <c r="E63" s="19"/>
      <c r="F63" s="19" t="s">
        <v>191</v>
      </c>
      <c r="G63" s="246"/>
      <c r="H63" s="526"/>
      <c r="I63" s="25">
        <f>G63*((100-H53)/100)</f>
        <v>0</v>
      </c>
      <c r="J63" s="26" t="s">
        <v>18</v>
      </c>
      <c r="K63" s="24">
        <f>G63*((100+H53)/100)</f>
        <v>0</v>
      </c>
      <c r="L63" s="16" t="s">
        <v>194</v>
      </c>
      <c r="M63" s="529"/>
      <c r="N63" s="246">
        <f t="shared" si="2"/>
        <v>0</v>
      </c>
      <c r="O63" s="25">
        <f>N63*((100-H53)/100)</f>
        <v>0</v>
      </c>
      <c r="P63" s="26" t="s">
        <v>18</v>
      </c>
      <c r="Q63" s="283">
        <f>N63*((100+H53)/100)</f>
        <v>0</v>
      </c>
      <c r="R63" s="666"/>
      <c r="S63" s="647"/>
      <c r="T63" s="640"/>
    </row>
    <row r="64" spans="2:20">
      <c r="B64" s="226"/>
      <c r="C64" s="83" t="s">
        <v>310</v>
      </c>
      <c r="D64" s="75" t="s">
        <v>104</v>
      </c>
      <c r="E64" s="19"/>
      <c r="F64" s="19" t="s">
        <v>191</v>
      </c>
      <c r="G64" s="246">
        <v>402.4</v>
      </c>
      <c r="H64" s="526"/>
      <c r="I64" s="25">
        <f>G64*((100-H53)/100)</f>
        <v>297.77599999999995</v>
      </c>
      <c r="J64" s="26" t="s">
        <v>18</v>
      </c>
      <c r="K64" s="24">
        <f>G64*((100+H53)/100)</f>
        <v>507.024</v>
      </c>
      <c r="L64" s="16" t="s">
        <v>194</v>
      </c>
      <c r="M64" s="529"/>
      <c r="N64" s="246">
        <v>144</v>
      </c>
      <c r="O64" s="25">
        <f>N64*((100-H53)/100)</f>
        <v>106.56</v>
      </c>
      <c r="P64" s="26" t="s">
        <v>18</v>
      </c>
      <c r="Q64" s="283">
        <f>N64*((100+H53)/100)</f>
        <v>181.44</v>
      </c>
      <c r="R64" s="666"/>
      <c r="S64" s="647"/>
      <c r="T64" s="640"/>
    </row>
    <row r="65" spans="2:20">
      <c r="B65" s="226"/>
      <c r="C65" s="75" t="s">
        <v>174</v>
      </c>
      <c r="D65" s="75" t="s">
        <v>104</v>
      </c>
      <c r="E65" s="19"/>
      <c r="F65" s="19" t="s">
        <v>191</v>
      </c>
      <c r="G65" s="246">
        <v>397</v>
      </c>
      <c r="H65" s="526"/>
      <c r="I65" s="25">
        <f>G65*((100-H53)/100)</f>
        <v>293.77999999999997</v>
      </c>
      <c r="J65" s="26" t="s">
        <v>18</v>
      </c>
      <c r="K65" s="24">
        <f>G65*((100+H53)/100)</f>
        <v>500.22</v>
      </c>
      <c r="L65" s="16" t="s">
        <v>194</v>
      </c>
      <c r="M65" s="529"/>
      <c r="N65" s="246">
        <v>142</v>
      </c>
      <c r="O65" s="25">
        <f>N65*((100-H53)/100)</f>
        <v>105.08</v>
      </c>
      <c r="P65" s="26" t="s">
        <v>18</v>
      </c>
      <c r="Q65" s="283">
        <f>N65*((100+H53)/100)</f>
        <v>178.92</v>
      </c>
      <c r="R65" s="666"/>
      <c r="S65" s="647"/>
      <c r="T65" s="640"/>
    </row>
    <row r="66" spans="2:20" ht="13.5" thickBot="1">
      <c r="B66" s="228"/>
      <c r="C66" s="240" t="s">
        <v>319</v>
      </c>
      <c r="D66" s="240" t="s">
        <v>104</v>
      </c>
      <c r="E66" s="241"/>
      <c r="F66" s="241" t="s">
        <v>191</v>
      </c>
      <c r="G66" s="263">
        <v>383</v>
      </c>
      <c r="H66" s="527"/>
      <c r="I66" s="264">
        <f>G66*((100-H53)/100)</f>
        <v>283.42</v>
      </c>
      <c r="J66" s="265" t="s">
        <v>18</v>
      </c>
      <c r="K66" s="266">
        <f>G66*((100+H53)/100)</f>
        <v>482.58</v>
      </c>
      <c r="L66" s="242" t="s">
        <v>194</v>
      </c>
      <c r="M66" s="530"/>
      <c r="N66" s="263">
        <v>137</v>
      </c>
      <c r="O66" s="264">
        <f>N66*((100-H53)/100)</f>
        <v>101.38</v>
      </c>
      <c r="P66" s="265" t="s">
        <v>18</v>
      </c>
      <c r="Q66" s="286">
        <f>N66*((100+H53)/100)</f>
        <v>172.62</v>
      </c>
      <c r="R66" s="666"/>
      <c r="S66" s="645"/>
      <c r="T66" s="641"/>
    </row>
    <row r="67" spans="2:20" ht="13.5" hidden="1" thickTop="1">
      <c r="B67" s="585" t="s">
        <v>35</v>
      </c>
      <c r="C67" s="268" t="str">
        <f>INFO!$B$28</f>
        <v>DiaSys</v>
      </c>
      <c r="D67" s="213" t="s">
        <v>139</v>
      </c>
      <c r="E67" s="214" t="s">
        <v>138</v>
      </c>
      <c r="F67" s="219" t="s">
        <v>194</v>
      </c>
      <c r="G67" s="215" t="s">
        <v>355</v>
      </c>
      <c r="H67" s="531" t="str">
        <f>INFO!B37</f>
        <v>17</v>
      </c>
      <c r="I67" s="269" t="e">
        <f>G67*((100-H67)/100)</f>
        <v>#VALUE!</v>
      </c>
      <c r="J67" s="270" t="s">
        <v>18</v>
      </c>
      <c r="K67" s="271" t="e">
        <f>G67*((100+H67)/100)</f>
        <v>#VALUE!</v>
      </c>
      <c r="L67" s="219" t="s">
        <v>191</v>
      </c>
      <c r="M67" s="532" t="s">
        <v>342</v>
      </c>
      <c r="N67" s="215" t="s">
        <v>355</v>
      </c>
      <c r="O67" s="269" t="e">
        <f>N67*((100-H67)/100)</f>
        <v>#VALUE!</v>
      </c>
      <c r="P67" s="270" t="s">
        <v>18</v>
      </c>
      <c r="Q67" s="272" t="e">
        <f>N67*((100+H67)/100)</f>
        <v>#VALUE!</v>
      </c>
      <c r="R67" s="666"/>
      <c r="S67" s="646">
        <f>STDEV(G67:G84)/AVERAGE(G67:G84)</f>
        <v>2.2126519374206437E-2</v>
      </c>
      <c r="T67" s="639">
        <f>(G69/G78)-1</f>
        <v>-1.5706806282722474E-2</v>
      </c>
    </row>
    <row r="68" spans="2:20" ht="13.5" thickTop="1">
      <c r="B68" s="587"/>
      <c r="C68" s="84" t="s">
        <v>131</v>
      </c>
      <c r="D68" s="75" t="s">
        <v>25</v>
      </c>
      <c r="E68" s="19" t="s">
        <v>140</v>
      </c>
      <c r="F68" s="16" t="s">
        <v>194</v>
      </c>
      <c r="G68" s="437">
        <v>1.82</v>
      </c>
      <c r="H68" s="526"/>
      <c r="I68" s="17">
        <f>G68*((100-H67)/100)</f>
        <v>1.5105999999999999</v>
      </c>
      <c r="J68" s="117" t="s">
        <v>18</v>
      </c>
      <c r="K68" s="82">
        <f>G68*((100+H67)/100)</f>
        <v>2.1294</v>
      </c>
      <c r="L68" s="16" t="s">
        <v>191</v>
      </c>
      <c r="M68" s="529"/>
      <c r="N68" s="18">
        <f>G68*$M$67</f>
        <v>7.2981999999999996</v>
      </c>
      <c r="O68" s="17">
        <f>N68*((100-H67)/100)</f>
        <v>6.0575059999999992</v>
      </c>
      <c r="P68" s="117" t="s">
        <v>18</v>
      </c>
      <c r="Q68" s="223">
        <f>N68*((100+H67)/100)</f>
        <v>8.5388939999999991</v>
      </c>
      <c r="R68" s="666"/>
      <c r="S68" s="647"/>
      <c r="T68" s="640"/>
    </row>
    <row r="69" spans="2:20" ht="12.75" customHeight="1">
      <c r="B69" s="226" t="s">
        <v>19</v>
      </c>
      <c r="C69" s="81"/>
      <c r="D69" s="75" t="s">
        <v>141</v>
      </c>
      <c r="E69" s="19" t="s">
        <v>142</v>
      </c>
      <c r="F69" s="16" t="s">
        <v>194</v>
      </c>
      <c r="G69" s="437">
        <v>1.88</v>
      </c>
      <c r="H69" s="526"/>
      <c r="I69" s="17">
        <f>G69*((100-H67)/100)</f>
        <v>1.5603999999999998</v>
      </c>
      <c r="J69" s="117" t="s">
        <v>18</v>
      </c>
      <c r="K69" s="82">
        <f>G69*((100+H67)/100)</f>
        <v>2.1995999999999998</v>
      </c>
      <c r="L69" s="16" t="s">
        <v>191</v>
      </c>
      <c r="M69" s="529"/>
      <c r="N69" s="18">
        <f>G69*$M$67</f>
        <v>7.5387999999999993</v>
      </c>
      <c r="O69" s="17">
        <f>N69*((100-H67)/100)</f>
        <v>6.2572039999999989</v>
      </c>
      <c r="P69" s="117" t="s">
        <v>18</v>
      </c>
      <c r="Q69" s="223">
        <f>N69*((100+H67)/100)</f>
        <v>8.8203959999999988</v>
      </c>
      <c r="R69" s="666"/>
      <c r="S69" s="647"/>
      <c r="T69" s="640"/>
    </row>
    <row r="70" spans="2:20" ht="12.75" customHeight="1">
      <c r="B70" s="226" t="s">
        <v>36</v>
      </c>
      <c r="C70" s="81" t="s">
        <v>160</v>
      </c>
      <c r="D70" s="75" t="s">
        <v>25</v>
      </c>
      <c r="E70" s="19" t="s">
        <v>268</v>
      </c>
      <c r="F70" s="16" t="s">
        <v>194</v>
      </c>
      <c r="G70" s="18">
        <v>1.845</v>
      </c>
      <c r="H70" s="526"/>
      <c r="I70" s="17">
        <f>G70*((100-H67)/100)</f>
        <v>1.53135</v>
      </c>
      <c r="J70" s="117" t="s">
        <v>18</v>
      </c>
      <c r="K70" s="82">
        <f>G70*((100+H67)/100)</f>
        <v>2.1586499999999997</v>
      </c>
      <c r="L70" s="16" t="s">
        <v>191</v>
      </c>
      <c r="M70" s="529"/>
      <c r="N70" s="18">
        <f>G70*$M$67</f>
        <v>7.3984499999999995</v>
      </c>
      <c r="O70" s="17">
        <f>N70*((100-H67)/100)</f>
        <v>6.1407134999999995</v>
      </c>
      <c r="P70" s="117" t="s">
        <v>18</v>
      </c>
      <c r="Q70" s="223">
        <f>N70*((100+H67)/100)</f>
        <v>8.6561864999999987</v>
      </c>
      <c r="R70" s="666"/>
      <c r="S70" s="647"/>
      <c r="T70" s="640"/>
    </row>
    <row r="71" spans="2:20">
      <c r="B71" s="226" t="s">
        <v>398</v>
      </c>
      <c r="C71" s="83" t="s">
        <v>159</v>
      </c>
      <c r="D71" s="75" t="s">
        <v>72</v>
      </c>
      <c r="E71" s="19"/>
      <c r="F71" s="16" t="s">
        <v>194</v>
      </c>
      <c r="G71" s="18">
        <v>1.855</v>
      </c>
      <c r="H71" s="526"/>
      <c r="I71" s="17">
        <f>G71*((100-H67)/100)</f>
        <v>1.53965</v>
      </c>
      <c r="J71" s="117" t="s">
        <v>18</v>
      </c>
      <c r="K71" s="82">
        <f>G71*((100+H67)/100)</f>
        <v>2.17035</v>
      </c>
      <c r="L71" s="16" t="s">
        <v>191</v>
      </c>
      <c r="M71" s="529"/>
      <c r="N71" s="18">
        <v>7.43</v>
      </c>
      <c r="O71" s="17">
        <f>N71*((100-H67)/100)</f>
        <v>6.1668999999999992</v>
      </c>
      <c r="P71" s="117" t="s">
        <v>18</v>
      </c>
      <c r="Q71" s="223">
        <f>N71*((100+H67)/100)</f>
        <v>8.6930999999999994</v>
      </c>
      <c r="R71" s="666"/>
      <c r="S71" s="647"/>
      <c r="T71" s="640"/>
    </row>
    <row r="72" spans="2:20">
      <c r="B72" s="226"/>
      <c r="C72" s="83" t="s">
        <v>172</v>
      </c>
      <c r="D72" s="75" t="s">
        <v>25</v>
      </c>
      <c r="E72" s="19"/>
      <c r="F72" s="16" t="s">
        <v>194</v>
      </c>
      <c r="G72" s="18">
        <v>1.91</v>
      </c>
      <c r="H72" s="526"/>
      <c r="I72" s="17">
        <f>G72*((100-H67)/100)</f>
        <v>1.5852999999999999</v>
      </c>
      <c r="J72" s="117" t="s">
        <v>18</v>
      </c>
      <c r="K72" s="82">
        <f>G72*((100+H67)/100)</f>
        <v>2.2346999999999997</v>
      </c>
      <c r="L72" s="16" t="s">
        <v>191</v>
      </c>
      <c r="M72" s="529"/>
      <c r="N72" s="18">
        <v>7.64</v>
      </c>
      <c r="O72" s="17">
        <f>N72*((100-H67)/100)</f>
        <v>6.3411999999999997</v>
      </c>
      <c r="P72" s="117" t="s">
        <v>18</v>
      </c>
      <c r="Q72" s="223">
        <f>N72*((100+H67)/100)</f>
        <v>8.9387999999999987</v>
      </c>
      <c r="R72" s="666"/>
      <c r="S72" s="647"/>
      <c r="T72" s="640"/>
    </row>
    <row r="73" spans="2:20">
      <c r="B73" s="226"/>
      <c r="C73" s="81"/>
      <c r="D73" s="75" t="s">
        <v>157</v>
      </c>
      <c r="E73" s="19"/>
      <c r="F73" s="16" t="s">
        <v>194</v>
      </c>
      <c r="G73" s="18" t="s">
        <v>355</v>
      </c>
      <c r="H73" s="526"/>
      <c r="I73" s="181" t="e">
        <f>G73*((100-H67)/100)</f>
        <v>#VALUE!</v>
      </c>
      <c r="J73" s="345" t="s">
        <v>18</v>
      </c>
      <c r="K73" s="427" t="e">
        <f>G73*((100+H67)/100)</f>
        <v>#VALUE!</v>
      </c>
      <c r="L73" s="181" t="s">
        <v>191</v>
      </c>
      <c r="M73" s="529"/>
      <c r="N73" s="181" t="e">
        <f>G73*$M$67</f>
        <v>#VALUE!</v>
      </c>
      <c r="O73" s="181" t="e">
        <f>N73*((100-H67)/100)</f>
        <v>#VALUE!</v>
      </c>
      <c r="P73" s="117" t="s">
        <v>18</v>
      </c>
      <c r="Q73" s="274" t="e">
        <f>N73*((100+H67)/100)</f>
        <v>#VALUE!</v>
      </c>
      <c r="R73" s="666"/>
      <c r="S73" s="647"/>
      <c r="T73" s="640"/>
    </row>
    <row r="74" spans="2:20">
      <c r="B74" s="226"/>
      <c r="C74" s="81" t="s">
        <v>296</v>
      </c>
      <c r="D74" s="75" t="s">
        <v>25</v>
      </c>
      <c r="E74" s="19"/>
      <c r="F74" s="16" t="s">
        <v>194</v>
      </c>
      <c r="G74" s="18">
        <v>1.915</v>
      </c>
      <c r="H74" s="526"/>
      <c r="I74" s="17">
        <f>G74*((100-H67)/100)</f>
        <v>1.58945</v>
      </c>
      <c r="J74" s="117" t="s">
        <v>18</v>
      </c>
      <c r="K74" s="82">
        <f>G74*((100+H67)/100)</f>
        <v>2.2405499999999998</v>
      </c>
      <c r="L74" s="16" t="s">
        <v>191</v>
      </c>
      <c r="M74" s="529"/>
      <c r="N74" s="18">
        <v>7.67</v>
      </c>
      <c r="O74" s="17">
        <f>N74*((100-H67)/100)</f>
        <v>6.3660999999999994</v>
      </c>
      <c r="P74" s="117" t="s">
        <v>18</v>
      </c>
      <c r="Q74" s="223">
        <f>N74*((100+H67)/100)</f>
        <v>8.9738999999999987</v>
      </c>
      <c r="R74" s="666"/>
      <c r="S74" s="647"/>
      <c r="T74" s="640"/>
    </row>
    <row r="75" spans="2:20" ht="12.75" hidden="1" customHeight="1">
      <c r="B75" s="226"/>
      <c r="C75" s="84" t="s">
        <v>297</v>
      </c>
      <c r="D75" s="75" t="s">
        <v>163</v>
      </c>
      <c r="E75" s="19"/>
      <c r="F75" s="16" t="s">
        <v>194</v>
      </c>
      <c r="G75" s="18"/>
      <c r="H75" s="526"/>
      <c r="I75" s="17">
        <f t="shared" ref="I75:I76" si="3">G75*((100-H68)/100)</f>
        <v>0</v>
      </c>
      <c r="J75" s="117" t="s">
        <v>18</v>
      </c>
      <c r="K75" s="82">
        <f t="shared" ref="K75:K76" si="4">G75*((100+H68)/100)</f>
        <v>0</v>
      </c>
      <c r="L75" s="16" t="s">
        <v>191</v>
      </c>
      <c r="M75" s="529"/>
      <c r="N75" s="18">
        <f>G75*$M$67</f>
        <v>0</v>
      </c>
      <c r="O75" s="17">
        <f t="shared" ref="O75:O76" si="5">N75*((100-H68)/100)</f>
        <v>0</v>
      </c>
      <c r="P75" s="117" t="s">
        <v>18</v>
      </c>
      <c r="Q75" s="223">
        <f t="shared" ref="Q75:Q76" si="6">N75*((100+H68)/100)</f>
        <v>0</v>
      </c>
      <c r="R75" s="666"/>
      <c r="S75" s="647"/>
      <c r="T75" s="640"/>
    </row>
    <row r="76" spans="2:20" hidden="1">
      <c r="B76" s="226"/>
      <c r="C76" s="208"/>
      <c r="D76" s="75" t="s">
        <v>157</v>
      </c>
      <c r="E76" s="19"/>
      <c r="F76" s="16" t="s">
        <v>194</v>
      </c>
      <c r="G76" s="18"/>
      <c r="H76" s="526"/>
      <c r="I76" s="17">
        <f t="shared" si="3"/>
        <v>0</v>
      </c>
      <c r="J76" s="182" t="s">
        <v>18</v>
      </c>
      <c r="K76" s="82">
        <f t="shared" si="4"/>
        <v>0</v>
      </c>
      <c r="L76" s="16" t="s">
        <v>191</v>
      </c>
      <c r="M76" s="529"/>
      <c r="N76" s="18">
        <f>G76*$M$67</f>
        <v>0</v>
      </c>
      <c r="O76" s="17">
        <f t="shared" si="5"/>
        <v>0</v>
      </c>
      <c r="P76" s="182" t="s">
        <v>18</v>
      </c>
      <c r="Q76" s="223">
        <f t="shared" si="6"/>
        <v>0</v>
      </c>
      <c r="R76" s="666"/>
      <c r="S76" s="647"/>
      <c r="T76" s="640"/>
    </row>
    <row r="77" spans="2:20">
      <c r="B77" s="226"/>
      <c r="C77" s="83" t="s">
        <v>299</v>
      </c>
      <c r="D77" s="75" t="s">
        <v>157</v>
      </c>
      <c r="E77" s="19"/>
      <c r="F77" s="16" t="s">
        <v>194</v>
      </c>
      <c r="G77" s="18">
        <v>1.9</v>
      </c>
      <c r="H77" s="526"/>
      <c r="I77" s="17">
        <f>G77*((100-H67)/100)</f>
        <v>1.577</v>
      </c>
      <c r="J77" s="117" t="s">
        <v>18</v>
      </c>
      <c r="K77" s="82">
        <f>G77*((100+H67)/100)</f>
        <v>2.2229999999999999</v>
      </c>
      <c r="L77" s="16" t="s">
        <v>191</v>
      </c>
      <c r="M77" s="529"/>
      <c r="N77" s="18">
        <v>7.59</v>
      </c>
      <c r="O77" s="17">
        <f>N77*((100-H67)/100)</f>
        <v>6.2996999999999996</v>
      </c>
      <c r="P77" s="117" t="s">
        <v>18</v>
      </c>
      <c r="Q77" s="223">
        <f>N77*((100+H67)/100)</f>
        <v>8.8803000000000001</v>
      </c>
      <c r="R77" s="666"/>
      <c r="S77" s="647"/>
      <c r="T77" s="640"/>
    </row>
    <row r="78" spans="2:20">
      <c r="B78" s="226"/>
      <c r="C78" s="81"/>
      <c r="D78" s="75" t="s">
        <v>301</v>
      </c>
      <c r="E78" s="19"/>
      <c r="F78" s="16" t="s">
        <v>194</v>
      </c>
      <c r="G78" s="18">
        <v>1.91</v>
      </c>
      <c r="H78" s="526"/>
      <c r="I78" s="17">
        <f>G78*((100-H67)/100)</f>
        <v>1.5852999999999999</v>
      </c>
      <c r="J78" s="117" t="s">
        <v>18</v>
      </c>
      <c r="K78" s="82">
        <f>G78*((100+H67)/100)</f>
        <v>2.2346999999999997</v>
      </c>
      <c r="L78" s="16" t="s">
        <v>191</v>
      </c>
      <c r="M78" s="529"/>
      <c r="N78" s="18">
        <v>7.64</v>
      </c>
      <c r="O78" s="17">
        <f>N78*((100-H67)/100)</f>
        <v>6.3411999999999997</v>
      </c>
      <c r="P78" s="117" t="s">
        <v>18</v>
      </c>
      <c r="Q78" s="223">
        <f>N78*((100+H67)/100)</f>
        <v>8.9387999999999987</v>
      </c>
      <c r="R78" s="666"/>
      <c r="S78" s="647"/>
      <c r="T78" s="640"/>
    </row>
    <row r="79" spans="2:20">
      <c r="B79" s="226"/>
      <c r="C79" s="81" t="s">
        <v>305</v>
      </c>
      <c r="D79" s="75" t="s">
        <v>157</v>
      </c>
      <c r="E79" s="19"/>
      <c r="F79" s="16" t="s">
        <v>194</v>
      </c>
      <c r="G79" s="18">
        <v>1.91</v>
      </c>
      <c r="H79" s="526"/>
      <c r="I79" s="17">
        <f>G79*((100-H67)/100)</f>
        <v>1.5852999999999999</v>
      </c>
      <c r="J79" s="117" t="s">
        <v>18</v>
      </c>
      <c r="K79" s="82">
        <f>G79*((100+H67)/100)</f>
        <v>2.2346999999999997</v>
      </c>
      <c r="L79" s="16" t="s">
        <v>191</v>
      </c>
      <c r="M79" s="529"/>
      <c r="N79" s="18">
        <v>7.62</v>
      </c>
      <c r="O79" s="17">
        <f>N79*((100-H67)/100)</f>
        <v>6.3246000000000002</v>
      </c>
      <c r="P79" s="117" t="s">
        <v>18</v>
      </c>
      <c r="Q79" s="223">
        <f>N79*((100+H67)/100)</f>
        <v>8.9154</v>
      </c>
      <c r="R79" s="666"/>
      <c r="S79" s="647"/>
      <c r="T79" s="640"/>
    </row>
    <row r="80" spans="2:20">
      <c r="B80" s="226"/>
      <c r="C80" s="83" t="s">
        <v>67</v>
      </c>
      <c r="D80" s="75" t="s">
        <v>366</v>
      </c>
      <c r="E80" s="19"/>
      <c r="F80" s="16" t="s">
        <v>194</v>
      </c>
      <c r="G80" s="18" t="s">
        <v>355</v>
      </c>
      <c r="H80" s="526"/>
      <c r="I80" s="181" t="e">
        <f>G80*((100-H67)/100)</f>
        <v>#VALUE!</v>
      </c>
      <c r="J80" s="117" t="s">
        <v>18</v>
      </c>
      <c r="K80" s="183" t="e">
        <f>G80*((100+H68)/100)</f>
        <v>#VALUE!</v>
      </c>
      <c r="L80" s="16" t="s">
        <v>191</v>
      </c>
      <c r="M80" s="529"/>
      <c r="N80" s="180" t="e">
        <f>G80*$M$67</f>
        <v>#VALUE!</v>
      </c>
      <c r="O80" s="181" t="e">
        <f>N80*((100-H67)/100)</f>
        <v>#VALUE!</v>
      </c>
      <c r="P80" s="117" t="s">
        <v>18</v>
      </c>
      <c r="Q80" s="274" t="e">
        <f>N80*((100+H67)/100)</f>
        <v>#VALUE!</v>
      </c>
      <c r="R80" s="666"/>
      <c r="S80" s="647"/>
      <c r="T80" s="640"/>
    </row>
    <row r="81" spans="1:20">
      <c r="B81" s="226"/>
      <c r="C81" s="81"/>
      <c r="D81" s="75" t="s">
        <v>157</v>
      </c>
      <c r="E81" s="19"/>
      <c r="F81" s="16" t="s">
        <v>194</v>
      </c>
      <c r="G81" s="18">
        <v>1.84</v>
      </c>
      <c r="H81" s="526"/>
      <c r="I81" s="366">
        <f>G81*((100-H67)/100)</f>
        <v>1.5271999999999999</v>
      </c>
      <c r="J81" s="117" t="s">
        <v>18</v>
      </c>
      <c r="K81" s="82">
        <f>G81*((100+H67)/100)</f>
        <v>2.1528</v>
      </c>
      <c r="L81" s="16" t="s">
        <v>191</v>
      </c>
      <c r="M81" s="529"/>
      <c r="N81" s="385">
        <v>7.35</v>
      </c>
      <c r="O81" s="17">
        <f>N81*((100-H67)/100)</f>
        <v>6.1004999999999994</v>
      </c>
      <c r="P81" s="117" t="s">
        <v>18</v>
      </c>
      <c r="Q81" s="223">
        <f>N81*((100+H67)/100)</f>
        <v>8.599499999999999</v>
      </c>
      <c r="R81" s="666"/>
      <c r="S81" s="647"/>
      <c r="T81" s="640"/>
    </row>
    <row r="82" spans="1:20">
      <c r="B82" s="226"/>
      <c r="C82" s="81" t="s">
        <v>310</v>
      </c>
      <c r="D82" s="75" t="s">
        <v>270</v>
      </c>
      <c r="E82" s="19"/>
      <c r="F82" s="16" t="s">
        <v>194</v>
      </c>
      <c r="G82" s="18">
        <v>1.81</v>
      </c>
      <c r="H82" s="526"/>
      <c r="I82" s="17">
        <f>G82*((100-H67)/100)</f>
        <v>1.5023</v>
      </c>
      <c r="J82" s="117" t="s">
        <v>18</v>
      </c>
      <c r="K82" s="82">
        <f>G82*((100+H67)/100)</f>
        <v>2.1177000000000001</v>
      </c>
      <c r="L82" s="16" t="s">
        <v>191</v>
      </c>
      <c r="M82" s="529"/>
      <c r="N82" s="18">
        <v>7.22</v>
      </c>
      <c r="O82" s="17">
        <f>N82*((100-H67)/100)</f>
        <v>5.9925999999999995</v>
      </c>
      <c r="P82" s="117" t="s">
        <v>18</v>
      </c>
      <c r="Q82" s="223">
        <f>N82*((100+H67)/100)</f>
        <v>8.4474</v>
      </c>
      <c r="R82" s="666"/>
      <c r="S82" s="647"/>
      <c r="T82" s="640"/>
    </row>
    <row r="83" spans="1:20">
      <c r="B83" s="226"/>
      <c r="C83" s="83" t="s">
        <v>174</v>
      </c>
      <c r="D83" s="75" t="s">
        <v>157</v>
      </c>
      <c r="E83" s="19"/>
      <c r="F83" s="16" t="s">
        <v>194</v>
      </c>
      <c r="G83" s="18">
        <v>1.91</v>
      </c>
      <c r="H83" s="526"/>
      <c r="I83" s="17">
        <f>G83*((100-H67)/100)</f>
        <v>1.5852999999999999</v>
      </c>
      <c r="J83" s="117" t="s">
        <v>18</v>
      </c>
      <c r="K83" s="82">
        <f>G83*((100+H67)/100)</f>
        <v>2.2346999999999997</v>
      </c>
      <c r="L83" s="16" t="s">
        <v>191</v>
      </c>
      <c r="M83" s="529"/>
      <c r="N83" s="18">
        <v>7.64</v>
      </c>
      <c r="O83" s="17">
        <f>N83*((100-H67)/100)</f>
        <v>6.3411999999999997</v>
      </c>
      <c r="P83" s="117" t="s">
        <v>18</v>
      </c>
      <c r="Q83" s="223">
        <f>N83*((100+H67)/100)</f>
        <v>8.9387999999999987</v>
      </c>
      <c r="R83" s="666"/>
      <c r="S83" s="647"/>
      <c r="T83" s="640"/>
    </row>
    <row r="84" spans="1:20" ht="13.5" thickBot="1">
      <c r="B84" s="228"/>
      <c r="C84" s="240" t="s">
        <v>319</v>
      </c>
      <c r="D84" s="240" t="s">
        <v>157</v>
      </c>
      <c r="E84" s="241"/>
      <c r="F84" s="242" t="s">
        <v>194</v>
      </c>
      <c r="G84" s="275">
        <v>1.94</v>
      </c>
      <c r="H84" s="555"/>
      <c r="I84" s="276">
        <f>G84*((100-H67)/100)</f>
        <v>1.6101999999999999</v>
      </c>
      <c r="J84" s="238" t="s">
        <v>18</v>
      </c>
      <c r="K84" s="277">
        <f>G84*((100+H67)/100)</f>
        <v>2.2697999999999996</v>
      </c>
      <c r="L84" s="242" t="s">
        <v>191</v>
      </c>
      <c r="M84" s="555"/>
      <c r="N84" s="18">
        <v>7.75</v>
      </c>
      <c r="O84" s="276">
        <f>N84*((100-H67)/100)</f>
        <v>6.4325000000000001</v>
      </c>
      <c r="P84" s="238" t="s">
        <v>18</v>
      </c>
      <c r="Q84" s="291">
        <f>N84*((100+H67)/100)</f>
        <v>9.067499999999999</v>
      </c>
      <c r="R84" s="666"/>
      <c r="S84" s="645"/>
      <c r="T84" s="641"/>
    </row>
    <row r="85" spans="1:20" ht="13.5" thickTop="1">
      <c r="B85" s="585" t="s">
        <v>40</v>
      </c>
      <c r="C85" s="268" t="str">
        <f>INFO!$B$28</f>
        <v>DiaSys</v>
      </c>
      <c r="D85" s="213" t="s">
        <v>144</v>
      </c>
      <c r="E85" s="214" t="s">
        <v>143</v>
      </c>
      <c r="F85" s="214" t="s">
        <v>194</v>
      </c>
      <c r="G85" s="436">
        <v>53.4</v>
      </c>
      <c r="H85" s="531" t="str">
        <f>INFO!B38</f>
        <v>14</v>
      </c>
      <c r="I85" s="243">
        <f>G85*((100-H85)/100)</f>
        <v>45.923999999999999</v>
      </c>
      <c r="J85" s="217" t="s">
        <v>18</v>
      </c>
      <c r="K85" s="218">
        <f>G85*((100+H85)/100)</f>
        <v>60.875999999999991</v>
      </c>
      <c r="L85" s="219" t="s">
        <v>191</v>
      </c>
      <c r="M85" s="532" t="s">
        <v>343</v>
      </c>
      <c r="N85" s="279">
        <f>G85*$M$85</f>
        <v>189.57</v>
      </c>
      <c r="O85" s="280">
        <f>N85*((100-H85)/100)</f>
        <v>163.03019999999998</v>
      </c>
      <c r="P85" s="281" t="s">
        <v>18</v>
      </c>
      <c r="Q85" s="282">
        <f>N85*((100+H85)/100)</f>
        <v>216.10979999999998</v>
      </c>
      <c r="R85" s="666"/>
      <c r="S85" s="646">
        <f>STDEV(G85:G99)/AVERAGE(G85:G99)</f>
        <v>0.14245365836015964</v>
      </c>
      <c r="T85" s="639">
        <f>(G85/G93)-1</f>
        <v>0.14592274678111572</v>
      </c>
    </row>
    <row r="86" spans="1:20" ht="12.75" hidden="1" customHeight="1">
      <c r="B86" s="586"/>
      <c r="C86" s="81"/>
      <c r="D86" s="75" t="s">
        <v>322</v>
      </c>
      <c r="E86" s="19"/>
      <c r="F86" s="19" t="s">
        <v>194</v>
      </c>
      <c r="G86" s="66"/>
      <c r="H86" s="526"/>
      <c r="I86" s="20">
        <f>G86*((100-H85)/100)</f>
        <v>0</v>
      </c>
      <c r="J86" s="22" t="s">
        <v>18</v>
      </c>
      <c r="K86" s="21">
        <f>G86*((100+H85)/100)</f>
        <v>0</v>
      </c>
      <c r="L86" s="16" t="s">
        <v>191</v>
      </c>
      <c r="M86" s="529"/>
      <c r="N86" s="67">
        <f t="shared" ref="N86:N99" si="7">G86*$M$85</f>
        <v>0</v>
      </c>
      <c r="O86" s="25">
        <f>N86*((100-H85)/100)</f>
        <v>0</v>
      </c>
      <c r="P86" s="26" t="s">
        <v>18</v>
      </c>
      <c r="Q86" s="283">
        <f>N86*((100+H85)/100)</f>
        <v>0</v>
      </c>
      <c r="R86" s="666"/>
      <c r="S86" s="648"/>
      <c r="T86" s="650"/>
    </row>
    <row r="87" spans="1:20" ht="12.75" customHeight="1">
      <c r="B87" s="590"/>
      <c r="C87" s="75" t="s">
        <v>160</v>
      </c>
      <c r="D87" s="75" t="s">
        <v>72</v>
      </c>
      <c r="E87" s="19" t="s">
        <v>269</v>
      </c>
      <c r="F87" s="19" t="s">
        <v>194</v>
      </c>
      <c r="G87" s="66">
        <v>49.6</v>
      </c>
      <c r="H87" s="526"/>
      <c r="I87" s="20">
        <f>G87*((100-H85)/100)</f>
        <v>42.655999999999999</v>
      </c>
      <c r="J87" s="22" t="s">
        <v>18</v>
      </c>
      <c r="K87" s="21">
        <f>G87*((100+H85)/100)</f>
        <v>56.543999999999997</v>
      </c>
      <c r="L87" s="16" t="s">
        <v>191</v>
      </c>
      <c r="M87" s="529"/>
      <c r="N87" s="23">
        <f t="shared" si="7"/>
        <v>176.07999999999998</v>
      </c>
      <c r="O87" s="25">
        <f>N87*((100-H85)/100)</f>
        <v>151.4288</v>
      </c>
      <c r="P87" s="26" t="s">
        <v>18</v>
      </c>
      <c r="Q87" s="283">
        <f>N87*((100+H85)/100)</f>
        <v>200.73119999999997</v>
      </c>
      <c r="R87" s="666"/>
      <c r="S87" s="648"/>
      <c r="T87" s="650"/>
    </row>
    <row r="88" spans="1:20" ht="12.75" customHeight="1">
      <c r="B88" s="226" t="s">
        <v>20</v>
      </c>
      <c r="C88" s="83" t="s">
        <v>159</v>
      </c>
      <c r="D88" s="75" t="s">
        <v>72</v>
      </c>
      <c r="E88" s="19"/>
      <c r="F88" s="19" t="s">
        <v>194</v>
      </c>
      <c r="G88" s="66">
        <v>48.7</v>
      </c>
      <c r="H88" s="526"/>
      <c r="I88" s="20">
        <f>G88*((100-H85)/100)</f>
        <v>41.882000000000005</v>
      </c>
      <c r="J88" s="22" t="s">
        <v>18</v>
      </c>
      <c r="K88" s="21">
        <f>G88*((100+H85)/100)</f>
        <v>55.518000000000001</v>
      </c>
      <c r="L88" s="16" t="s">
        <v>191</v>
      </c>
      <c r="M88" s="529"/>
      <c r="N88" s="23">
        <f t="shared" si="7"/>
        <v>172.88499999999999</v>
      </c>
      <c r="O88" s="25">
        <f>N88*((100-H85)/100)</f>
        <v>148.68109999999999</v>
      </c>
      <c r="P88" s="26" t="s">
        <v>18</v>
      </c>
      <c r="Q88" s="283">
        <f>N88*((100+H85)/100)</f>
        <v>197.08889999999997</v>
      </c>
      <c r="R88" s="666"/>
      <c r="S88" s="648"/>
      <c r="T88" s="650"/>
    </row>
    <row r="89" spans="1:20" ht="12.75" customHeight="1">
      <c r="B89" s="226" t="s">
        <v>37</v>
      </c>
      <c r="C89" s="75" t="s">
        <v>172</v>
      </c>
      <c r="D89" s="75" t="s">
        <v>362</v>
      </c>
      <c r="E89" s="19"/>
      <c r="F89" s="19" t="s">
        <v>194</v>
      </c>
      <c r="G89" s="66">
        <v>59.1</v>
      </c>
      <c r="H89" s="526"/>
      <c r="I89" s="20">
        <f>G89*((100-H85)/100)</f>
        <v>50.826000000000001</v>
      </c>
      <c r="J89" s="22" t="s">
        <v>18</v>
      </c>
      <c r="K89" s="21">
        <f>G89*((100+H85)/100)</f>
        <v>67.373999999999995</v>
      </c>
      <c r="L89" s="16" t="s">
        <v>191</v>
      </c>
      <c r="M89" s="529"/>
      <c r="N89" s="23">
        <f t="shared" si="7"/>
        <v>209.80500000000001</v>
      </c>
      <c r="O89" s="25">
        <f>N89*((100-H85)/100)</f>
        <v>180.4323</v>
      </c>
      <c r="P89" s="26" t="s">
        <v>18</v>
      </c>
      <c r="Q89" s="283">
        <f>N89*((100+H85)/100)</f>
        <v>239.17769999999999</v>
      </c>
      <c r="R89" s="666"/>
      <c r="S89" s="648"/>
      <c r="T89" s="650"/>
    </row>
    <row r="90" spans="1:20" ht="12.75" hidden="1" customHeight="1">
      <c r="B90" s="224"/>
      <c r="C90" s="60" t="s">
        <v>296</v>
      </c>
      <c r="D90" s="75" t="s">
        <v>91</v>
      </c>
      <c r="E90" s="19"/>
      <c r="F90" s="19" t="s">
        <v>194</v>
      </c>
      <c r="G90" s="66"/>
      <c r="H90" s="526"/>
      <c r="I90" s="175" t="s">
        <v>334</v>
      </c>
      <c r="J90" s="176" t="s">
        <v>18</v>
      </c>
      <c r="K90" s="177" t="s">
        <v>334</v>
      </c>
      <c r="L90" s="16" t="s">
        <v>191</v>
      </c>
      <c r="M90" s="529"/>
      <c r="N90" s="186">
        <f t="shared" si="7"/>
        <v>0</v>
      </c>
      <c r="O90" s="171" t="s">
        <v>334</v>
      </c>
      <c r="P90" s="172" t="s">
        <v>18</v>
      </c>
      <c r="Q90" s="284" t="s">
        <v>334</v>
      </c>
      <c r="R90" s="666"/>
      <c r="S90" s="648"/>
      <c r="T90" s="650"/>
    </row>
    <row r="91" spans="1:20" ht="12.75" hidden="1" customHeight="1">
      <c r="B91" s="226" t="s">
        <v>38</v>
      </c>
      <c r="C91" s="83"/>
      <c r="D91" s="75"/>
      <c r="E91" s="19"/>
      <c r="F91" s="19" t="s">
        <v>194</v>
      </c>
      <c r="G91" s="23"/>
      <c r="H91" s="526"/>
      <c r="I91" s="20">
        <f>G91*((100-H85)/100)</f>
        <v>0</v>
      </c>
      <c r="J91" s="22" t="s">
        <v>18</v>
      </c>
      <c r="K91" s="21">
        <f>G91*((100+H85)/100)</f>
        <v>0</v>
      </c>
      <c r="L91" s="16" t="s">
        <v>191</v>
      </c>
      <c r="M91" s="529"/>
      <c r="N91" s="67">
        <f t="shared" si="7"/>
        <v>0</v>
      </c>
      <c r="O91" s="25">
        <f>N91*((100-H85)/100)</f>
        <v>0</v>
      </c>
      <c r="P91" s="26" t="s">
        <v>18</v>
      </c>
      <c r="Q91" s="283">
        <f>N91*((100+H85)/100)</f>
        <v>0</v>
      </c>
      <c r="R91" s="666"/>
      <c r="S91" s="648"/>
      <c r="T91" s="650"/>
    </row>
    <row r="92" spans="1:20" ht="12.75" hidden="1" customHeight="1">
      <c r="B92" s="226" t="s">
        <v>39</v>
      </c>
      <c r="C92" s="83"/>
      <c r="D92" s="75"/>
      <c r="E92" s="19"/>
      <c r="F92" s="19" t="s">
        <v>194</v>
      </c>
      <c r="G92" s="23"/>
      <c r="H92" s="526"/>
      <c r="I92" s="20">
        <f>G92*((100-H85)/100)</f>
        <v>0</v>
      </c>
      <c r="J92" s="22" t="s">
        <v>18</v>
      </c>
      <c r="K92" s="21">
        <f>G92*((100+H85)/100)</f>
        <v>0</v>
      </c>
      <c r="L92" s="16" t="s">
        <v>191</v>
      </c>
      <c r="M92" s="529"/>
      <c r="N92" s="67">
        <f t="shared" si="7"/>
        <v>0</v>
      </c>
      <c r="O92" s="25">
        <f>N92*((100-H85)/100)</f>
        <v>0</v>
      </c>
      <c r="P92" s="26" t="s">
        <v>18</v>
      </c>
      <c r="Q92" s="283">
        <f>N92*((100+H85)/100)</f>
        <v>0</v>
      </c>
      <c r="R92" s="666"/>
      <c r="S92" s="648"/>
      <c r="T92" s="650"/>
    </row>
    <row r="93" spans="1:20">
      <c r="B93" s="226" t="s">
        <v>39</v>
      </c>
      <c r="C93" s="75" t="s">
        <v>299</v>
      </c>
      <c r="D93" s="75" t="s">
        <v>72</v>
      </c>
      <c r="E93" s="19"/>
      <c r="F93" s="19" t="s">
        <v>194</v>
      </c>
      <c r="G93" s="66">
        <v>46.6</v>
      </c>
      <c r="H93" s="526"/>
      <c r="I93" s="20">
        <f>G93*((100-H85)/100)</f>
        <v>40.076000000000001</v>
      </c>
      <c r="J93" s="22" t="s">
        <v>18</v>
      </c>
      <c r="K93" s="21">
        <f>G93*((100+H85)/100)</f>
        <v>53.123999999999995</v>
      </c>
      <c r="L93" s="16" t="s">
        <v>191</v>
      </c>
      <c r="M93" s="529"/>
      <c r="N93" s="23">
        <f t="shared" si="7"/>
        <v>165.43</v>
      </c>
      <c r="O93" s="25">
        <f>N93*((100-H85)/100)</f>
        <v>142.2698</v>
      </c>
      <c r="P93" s="26" t="s">
        <v>18</v>
      </c>
      <c r="Q93" s="283">
        <f>N93*((100+H85)/100)</f>
        <v>188.59019999999998</v>
      </c>
      <c r="R93" s="666"/>
      <c r="S93" s="648"/>
      <c r="T93" s="650"/>
    </row>
    <row r="94" spans="1:20">
      <c r="A94" s="363"/>
      <c r="B94" s="84" t="s">
        <v>39</v>
      </c>
      <c r="C94" s="75" t="s">
        <v>305</v>
      </c>
      <c r="D94" s="75" t="s">
        <v>72</v>
      </c>
      <c r="E94" s="19"/>
      <c r="F94" s="19" t="s">
        <v>194</v>
      </c>
      <c r="G94" s="66">
        <v>44.9</v>
      </c>
      <c r="H94" s="526"/>
      <c r="I94" s="20">
        <f>G94*((100-H85)/100)</f>
        <v>38.613999999999997</v>
      </c>
      <c r="J94" s="22" t="s">
        <v>18</v>
      </c>
      <c r="K94" s="21">
        <f>G94*((100+H85)/100)</f>
        <v>51.185999999999993</v>
      </c>
      <c r="L94" s="16" t="s">
        <v>191</v>
      </c>
      <c r="M94" s="529"/>
      <c r="N94" s="23">
        <f t="shared" si="7"/>
        <v>159.39499999999998</v>
      </c>
      <c r="O94" s="25">
        <f>N94*((100-H85)/100)</f>
        <v>137.07969999999997</v>
      </c>
      <c r="P94" s="26" t="s">
        <v>18</v>
      </c>
      <c r="Q94" s="283">
        <f>N94*((100+H85)/100)</f>
        <v>181.71029999999996</v>
      </c>
      <c r="R94" s="666"/>
      <c r="S94" s="648"/>
      <c r="T94" s="650"/>
    </row>
    <row r="95" spans="1:20">
      <c r="A95" s="363"/>
      <c r="B95" s="226" t="s">
        <v>399</v>
      </c>
      <c r="C95" s="75" t="s">
        <v>67</v>
      </c>
      <c r="D95" s="75" t="s">
        <v>72</v>
      </c>
      <c r="E95" s="19"/>
      <c r="F95" s="19" t="s">
        <v>194</v>
      </c>
      <c r="G95" s="66">
        <v>60.2</v>
      </c>
      <c r="H95" s="526"/>
      <c r="I95" s="20">
        <f>G95*((100-H85)/100)</f>
        <v>51.771999999999998</v>
      </c>
      <c r="J95" s="22" t="s">
        <v>18</v>
      </c>
      <c r="K95" s="21">
        <f>G95*((100+H85)/100)</f>
        <v>68.628</v>
      </c>
      <c r="L95" s="16" t="s">
        <v>191</v>
      </c>
      <c r="M95" s="529"/>
      <c r="N95" s="23">
        <f t="shared" si="7"/>
        <v>213.71</v>
      </c>
      <c r="O95" s="25">
        <f>N95*((100-H85)/100)</f>
        <v>183.79060000000001</v>
      </c>
      <c r="P95" s="26" t="s">
        <v>18</v>
      </c>
      <c r="Q95" s="283">
        <f>N95*((100+H85)/100)</f>
        <v>243.62939999999998</v>
      </c>
      <c r="R95" s="666"/>
      <c r="S95" s="648"/>
      <c r="T95" s="650"/>
    </row>
    <row r="96" spans="1:20">
      <c r="B96" s="226"/>
      <c r="C96" s="83" t="s">
        <v>310</v>
      </c>
      <c r="D96" s="75" t="s">
        <v>72</v>
      </c>
      <c r="E96" s="19"/>
      <c r="F96" s="19" t="s">
        <v>194</v>
      </c>
      <c r="G96" s="66">
        <v>63</v>
      </c>
      <c r="H96" s="526"/>
      <c r="I96" s="20">
        <f>G96*((100-H85)/100)</f>
        <v>54.18</v>
      </c>
      <c r="J96" s="22" t="s">
        <v>18</v>
      </c>
      <c r="K96" s="21">
        <f>G96*((100+H85)/100)</f>
        <v>71.819999999999993</v>
      </c>
      <c r="L96" s="16" t="s">
        <v>191</v>
      </c>
      <c r="M96" s="529"/>
      <c r="N96" s="23">
        <f t="shared" si="7"/>
        <v>223.64999999999998</v>
      </c>
      <c r="O96" s="25">
        <f>N96*((100-H85)/100)</f>
        <v>192.33899999999997</v>
      </c>
      <c r="P96" s="26" t="s">
        <v>18</v>
      </c>
      <c r="Q96" s="283">
        <f>N96*((100+H85)/100)</f>
        <v>254.96099999999996</v>
      </c>
      <c r="R96" s="666"/>
      <c r="S96" s="648"/>
      <c r="T96" s="650"/>
    </row>
    <row r="97" spans="2:21">
      <c r="B97" s="226"/>
      <c r="C97" s="83" t="s">
        <v>174</v>
      </c>
      <c r="D97" s="75" t="s">
        <v>315</v>
      </c>
      <c r="E97" s="19"/>
      <c r="F97" s="19" t="s">
        <v>194</v>
      </c>
      <c r="G97" s="66">
        <v>65.5</v>
      </c>
      <c r="H97" s="526"/>
      <c r="I97" s="20">
        <f>G97*((100-H85)/100)</f>
        <v>56.33</v>
      </c>
      <c r="J97" s="22" t="s">
        <v>18</v>
      </c>
      <c r="K97" s="21">
        <f>G97*((100+H85)/100)</f>
        <v>74.669999999999987</v>
      </c>
      <c r="L97" s="16" t="s">
        <v>191</v>
      </c>
      <c r="M97" s="529"/>
      <c r="N97" s="23">
        <f t="shared" si="7"/>
        <v>232.52499999999998</v>
      </c>
      <c r="O97" s="25">
        <f>N97*((100-H85)/100)</f>
        <v>199.97149999999996</v>
      </c>
      <c r="P97" s="26" t="s">
        <v>18</v>
      </c>
      <c r="Q97" s="283">
        <f>N97*((100+H85)/100)</f>
        <v>265.07849999999996</v>
      </c>
      <c r="R97" s="666"/>
      <c r="S97" s="648"/>
      <c r="T97" s="650"/>
    </row>
    <row r="98" spans="2:21">
      <c r="B98" s="226"/>
      <c r="C98" s="81"/>
      <c r="D98" s="75" t="s">
        <v>316</v>
      </c>
      <c r="E98" s="19"/>
      <c r="F98" s="19" t="s">
        <v>194</v>
      </c>
      <c r="G98" s="66">
        <v>68.5</v>
      </c>
      <c r="H98" s="526"/>
      <c r="I98" s="20">
        <f>G98*((100-H85)/100)</f>
        <v>58.91</v>
      </c>
      <c r="J98" s="22" t="s">
        <v>18</v>
      </c>
      <c r="K98" s="21">
        <f>G98*((100+H85)/100)</f>
        <v>78.089999999999989</v>
      </c>
      <c r="L98" s="16" t="s">
        <v>191</v>
      </c>
      <c r="M98" s="529"/>
      <c r="N98" s="23">
        <f t="shared" si="7"/>
        <v>243.17499999999998</v>
      </c>
      <c r="O98" s="25">
        <f>N98*((100-H85)/100)</f>
        <v>209.13049999999998</v>
      </c>
      <c r="P98" s="26" t="s">
        <v>18</v>
      </c>
      <c r="Q98" s="283">
        <f>N98*((100+H85)/100)</f>
        <v>277.21949999999998</v>
      </c>
      <c r="R98" s="666"/>
      <c r="S98" s="648"/>
      <c r="T98" s="650"/>
    </row>
    <row r="99" spans="2:21" ht="12.75" customHeight="1" thickBot="1">
      <c r="B99" s="228"/>
      <c r="C99" s="229" t="s">
        <v>319</v>
      </c>
      <c r="D99" s="240" t="s">
        <v>73</v>
      </c>
      <c r="E99" s="241"/>
      <c r="F99" s="242" t="s">
        <v>194</v>
      </c>
      <c r="G99" s="256">
        <v>58.2</v>
      </c>
      <c r="H99" s="527"/>
      <c r="I99" s="257">
        <f>G99*((100-H85)/100)</f>
        <v>50.052</v>
      </c>
      <c r="J99" s="233" t="s">
        <v>18</v>
      </c>
      <c r="K99" s="258">
        <f>G99*((100+H85)/100)</f>
        <v>66.347999999999999</v>
      </c>
      <c r="L99" s="242" t="s">
        <v>191</v>
      </c>
      <c r="M99" s="530"/>
      <c r="N99" s="263">
        <f t="shared" si="7"/>
        <v>206.61</v>
      </c>
      <c r="O99" s="264">
        <f>N99*((100-H85)/100)</f>
        <v>177.68460000000002</v>
      </c>
      <c r="P99" s="330" t="s">
        <v>18</v>
      </c>
      <c r="Q99" s="286">
        <f>N99*((100+H85)/100)</f>
        <v>235.53539999999998</v>
      </c>
      <c r="R99" s="666"/>
      <c r="S99" s="649"/>
      <c r="T99" s="651"/>
      <c r="U99" s="267"/>
    </row>
    <row r="100" spans="2:21" ht="12.75" customHeight="1" thickTop="1">
      <c r="B100" s="591" t="s">
        <v>284</v>
      </c>
      <c r="C100" s="81" t="s">
        <v>160</v>
      </c>
      <c r="D100" s="81" t="s">
        <v>280</v>
      </c>
      <c r="E100" s="169" t="s">
        <v>281</v>
      </c>
      <c r="F100" s="169" t="s">
        <v>282</v>
      </c>
      <c r="G100" s="191">
        <v>1.51</v>
      </c>
      <c r="H100" s="631" t="str">
        <f>INFO!B39</f>
        <v>20</v>
      </c>
      <c r="I100" s="117">
        <f>G100*((100-H100)/100)</f>
        <v>1.2080000000000002</v>
      </c>
      <c r="J100" s="117" t="s">
        <v>18</v>
      </c>
      <c r="K100" s="87">
        <f>G100*((100+H100)/100)</f>
        <v>1.8119999999999998</v>
      </c>
      <c r="L100" s="85" t="s">
        <v>283</v>
      </c>
      <c r="M100" s="633">
        <v>27.59</v>
      </c>
      <c r="N100" s="196">
        <f>G100*$M$100</f>
        <v>41.660899999999998</v>
      </c>
      <c r="O100" s="157">
        <f>N100*((100-H100)/100)</f>
        <v>33.328719999999997</v>
      </c>
      <c r="P100" s="22" t="s">
        <v>18</v>
      </c>
      <c r="Q100" s="346">
        <f>N100*((100+H100)/100)</f>
        <v>49.993079999999999</v>
      </c>
      <c r="R100" s="666"/>
      <c r="S100" s="672"/>
      <c r="T100" s="652"/>
      <c r="U100" s="267"/>
    </row>
    <row r="101" spans="2:21" ht="12.75" customHeight="1">
      <c r="B101" s="586"/>
      <c r="C101" s="83" t="s">
        <v>285</v>
      </c>
      <c r="D101" s="75" t="s">
        <v>286</v>
      </c>
      <c r="E101" s="19"/>
      <c r="F101" s="19" t="s">
        <v>282</v>
      </c>
      <c r="G101" s="18">
        <v>2.42</v>
      </c>
      <c r="H101" s="631"/>
      <c r="I101" s="345">
        <f>G101*((100-H100)/100)</f>
        <v>1.9359999999999999</v>
      </c>
      <c r="J101" s="117" t="s">
        <v>18</v>
      </c>
      <c r="K101" s="82">
        <f>G101*((100+H100)/100)</f>
        <v>2.9039999999999999</v>
      </c>
      <c r="L101" s="16" t="s">
        <v>283</v>
      </c>
      <c r="M101" s="633"/>
      <c r="N101" s="66">
        <f t="shared" ref="N101:N104" si="8">G101*$M$100</f>
        <v>66.767799999999994</v>
      </c>
      <c r="O101" s="20">
        <f>N101*((100-H100)/100)</f>
        <v>53.414239999999999</v>
      </c>
      <c r="P101" s="22" t="s">
        <v>18</v>
      </c>
      <c r="Q101" s="273">
        <f>N101*((100+H100)/100)</f>
        <v>80.121359999999996</v>
      </c>
      <c r="R101" s="666"/>
      <c r="S101" s="648"/>
      <c r="T101" s="650"/>
      <c r="U101" s="267"/>
    </row>
    <row r="102" spans="2:21" ht="12.75" customHeight="1">
      <c r="B102" s="226" t="s">
        <v>278</v>
      </c>
      <c r="C102" s="75" t="s">
        <v>290</v>
      </c>
      <c r="D102" s="75" t="s">
        <v>286</v>
      </c>
      <c r="E102" s="19"/>
      <c r="F102" s="19" t="s">
        <v>282</v>
      </c>
      <c r="G102" s="18">
        <v>3.07</v>
      </c>
      <c r="H102" s="525"/>
      <c r="I102" s="17">
        <f>G102*((100-H100)/100)</f>
        <v>2.456</v>
      </c>
      <c r="J102" s="117" t="s">
        <v>18</v>
      </c>
      <c r="K102" s="82">
        <f>G102*((100+H100)/100)</f>
        <v>3.6839999999999997</v>
      </c>
      <c r="L102" s="16" t="s">
        <v>283</v>
      </c>
      <c r="M102" s="633"/>
      <c r="N102" s="66">
        <f t="shared" si="8"/>
        <v>84.701299999999989</v>
      </c>
      <c r="O102" s="20">
        <f>N102*((100-H100)/100)</f>
        <v>67.761039999999994</v>
      </c>
      <c r="P102" s="22" t="s">
        <v>18</v>
      </c>
      <c r="Q102" s="283">
        <f>N102*((100+H100)/100)</f>
        <v>101.64155999999998</v>
      </c>
      <c r="R102" s="666"/>
      <c r="S102" s="648"/>
      <c r="T102" s="650"/>
      <c r="U102" s="267"/>
    </row>
    <row r="103" spans="2:21" ht="12.75" customHeight="1">
      <c r="B103" s="226" t="s">
        <v>279</v>
      </c>
      <c r="C103" s="81" t="s">
        <v>298</v>
      </c>
      <c r="D103" s="75" t="s">
        <v>286</v>
      </c>
      <c r="E103" s="19"/>
      <c r="F103" s="19" t="s">
        <v>282</v>
      </c>
      <c r="G103" s="18">
        <v>3.012</v>
      </c>
      <c r="H103" s="525"/>
      <c r="I103" s="17">
        <f>G103*((100-H100)/100)</f>
        <v>2.4096000000000002</v>
      </c>
      <c r="J103" s="117" t="s">
        <v>18</v>
      </c>
      <c r="K103" s="82">
        <f>G103*((100+H100)/100)</f>
        <v>3.6143999999999998</v>
      </c>
      <c r="L103" s="16" t="s">
        <v>283</v>
      </c>
      <c r="M103" s="633"/>
      <c r="N103" s="66">
        <f t="shared" si="8"/>
        <v>83.101079999999996</v>
      </c>
      <c r="O103" s="20">
        <f>N103*((100-H100)/100)</f>
        <v>66.480863999999997</v>
      </c>
      <c r="P103" s="22" t="s">
        <v>18</v>
      </c>
      <c r="Q103" s="273">
        <f>N103*((100+H100)/100)</f>
        <v>99.721295999999995</v>
      </c>
      <c r="R103" s="666"/>
      <c r="S103" s="648"/>
      <c r="T103" s="650"/>
      <c r="U103" s="267"/>
    </row>
    <row r="104" spans="2:21" ht="12.75" customHeight="1" thickBot="1">
      <c r="B104" s="228" t="s">
        <v>413</v>
      </c>
      <c r="C104" s="240" t="s">
        <v>314</v>
      </c>
      <c r="D104" s="240" t="s">
        <v>286</v>
      </c>
      <c r="E104" s="241"/>
      <c r="F104" s="242" t="s">
        <v>282</v>
      </c>
      <c r="G104" s="275">
        <v>2.98</v>
      </c>
      <c r="H104" s="525"/>
      <c r="I104" s="17">
        <f>G104*((100-H100)/100)</f>
        <v>2.3839999999999999</v>
      </c>
      <c r="J104" s="22" t="s">
        <v>18</v>
      </c>
      <c r="K104" s="82">
        <f>G104*((100+H100)/100)</f>
        <v>3.5760000000000001</v>
      </c>
      <c r="L104" s="16" t="s">
        <v>283</v>
      </c>
      <c r="M104" s="633"/>
      <c r="N104" s="66">
        <f t="shared" si="8"/>
        <v>82.218199999999996</v>
      </c>
      <c r="O104" s="20">
        <f>N104*((100-H100)/100)</f>
        <v>65.774559999999994</v>
      </c>
      <c r="P104" s="22" t="s">
        <v>18</v>
      </c>
      <c r="Q104" s="273">
        <f>N104*((100+H100)/100)</f>
        <v>98.661839999999998</v>
      </c>
      <c r="R104" s="666"/>
      <c r="S104" s="648"/>
      <c r="T104" s="650"/>
      <c r="U104" s="267"/>
    </row>
    <row r="105" spans="2:21" ht="12.75" hidden="1" customHeight="1">
      <c r="B105" s="226" t="s">
        <v>278</v>
      </c>
      <c r="C105" s="84"/>
      <c r="D105" s="81"/>
      <c r="E105" s="169"/>
      <c r="F105" s="169" t="s">
        <v>282</v>
      </c>
      <c r="G105" s="191"/>
      <c r="H105" s="525"/>
      <c r="I105" s="20">
        <f>G105*((100-H100)/100)</f>
        <v>0</v>
      </c>
      <c r="J105" s="22" t="s">
        <v>18</v>
      </c>
      <c r="K105" s="21">
        <f>G105*((100+H100)/100)</f>
        <v>0</v>
      </c>
      <c r="L105" s="16" t="s">
        <v>283</v>
      </c>
      <c r="M105" s="633"/>
      <c r="N105" s="23"/>
      <c r="O105" s="25">
        <f>N105*((100-H100)/100)</f>
        <v>0</v>
      </c>
      <c r="P105" s="26" t="s">
        <v>18</v>
      </c>
      <c r="Q105" s="283">
        <f>N105*((100+H100)/100)</f>
        <v>0</v>
      </c>
      <c r="R105" s="666"/>
      <c r="S105" s="648"/>
      <c r="T105" s="650"/>
      <c r="U105" s="267"/>
    </row>
    <row r="106" spans="2:21" ht="12.75" hidden="1" customHeight="1">
      <c r="B106" s="226"/>
      <c r="C106" s="83"/>
      <c r="D106" s="75"/>
      <c r="E106" s="19"/>
      <c r="F106" s="19" t="s">
        <v>282</v>
      </c>
      <c r="G106" s="18"/>
      <c r="H106" s="525"/>
      <c r="I106" s="20">
        <f>G106*((100-H100)/100)</f>
        <v>0</v>
      </c>
      <c r="J106" s="22" t="s">
        <v>18</v>
      </c>
      <c r="K106" s="21">
        <f>G106*((100+H100)/100)</f>
        <v>0</v>
      </c>
      <c r="L106" s="16" t="s">
        <v>283</v>
      </c>
      <c r="M106" s="633"/>
      <c r="N106" s="23"/>
      <c r="O106" s="25">
        <f>N106*((100-H100)/100)</f>
        <v>0</v>
      </c>
      <c r="P106" s="26" t="s">
        <v>18</v>
      </c>
      <c r="Q106" s="283">
        <f>N106*((100+H100)/100)</f>
        <v>0</v>
      </c>
      <c r="R106" s="666"/>
      <c r="S106" s="648"/>
      <c r="T106" s="650"/>
      <c r="U106" s="267"/>
    </row>
    <row r="107" spans="2:21" ht="12.75" hidden="1" customHeight="1">
      <c r="B107" s="226"/>
      <c r="C107" s="83"/>
      <c r="D107" s="75"/>
      <c r="E107" s="19"/>
      <c r="F107" s="19" t="s">
        <v>282</v>
      </c>
      <c r="G107" s="18"/>
      <c r="H107" s="525"/>
      <c r="I107" s="20">
        <f>G107*((100-H100)/100)</f>
        <v>0</v>
      </c>
      <c r="J107" s="22" t="s">
        <v>18</v>
      </c>
      <c r="K107" s="21">
        <f>G107*((100+H100)/100)</f>
        <v>0</v>
      </c>
      <c r="L107" s="16" t="s">
        <v>283</v>
      </c>
      <c r="M107" s="633"/>
      <c r="N107" s="23"/>
      <c r="O107" s="25">
        <f>N107*((100-H100)/100)</f>
        <v>0</v>
      </c>
      <c r="P107" s="26" t="s">
        <v>18</v>
      </c>
      <c r="Q107" s="283">
        <f>N107*((100+H100)/100)</f>
        <v>0</v>
      </c>
      <c r="R107" s="666"/>
      <c r="S107" s="648"/>
      <c r="T107" s="650"/>
      <c r="U107" s="267"/>
    </row>
    <row r="108" spans="2:21" ht="12.75" hidden="1" customHeight="1">
      <c r="B108" s="226"/>
      <c r="C108" s="83"/>
      <c r="D108" s="75"/>
      <c r="E108" s="19"/>
      <c r="F108" s="19" t="s">
        <v>282</v>
      </c>
      <c r="G108" s="18"/>
      <c r="H108" s="525"/>
      <c r="I108" s="20">
        <f>G108*((100-H100)/100)</f>
        <v>0</v>
      </c>
      <c r="J108" s="22" t="s">
        <v>18</v>
      </c>
      <c r="K108" s="21">
        <f>G108*((100+H100)/100)</f>
        <v>0</v>
      </c>
      <c r="L108" s="16" t="s">
        <v>283</v>
      </c>
      <c r="M108" s="633"/>
      <c r="N108" s="23"/>
      <c r="O108" s="25">
        <f>N108*((100-H100)/100)</f>
        <v>0</v>
      </c>
      <c r="P108" s="26" t="s">
        <v>18</v>
      </c>
      <c r="Q108" s="283">
        <f>N108*((100+H100)/100)</f>
        <v>0</v>
      </c>
      <c r="R108" s="666"/>
      <c r="S108" s="648"/>
      <c r="T108" s="650"/>
      <c r="U108" s="267"/>
    </row>
    <row r="109" spans="2:21" ht="12.75" hidden="1" customHeight="1">
      <c r="B109" s="226"/>
      <c r="C109" s="83"/>
      <c r="D109" s="75"/>
      <c r="E109" s="19"/>
      <c r="F109" s="19" t="s">
        <v>282</v>
      </c>
      <c r="G109" s="18"/>
      <c r="H109" s="525"/>
      <c r="I109" s="20">
        <f>G109*((100-H100)/100)</f>
        <v>0</v>
      </c>
      <c r="J109" s="22" t="s">
        <v>18</v>
      </c>
      <c r="K109" s="21">
        <f>G109*((100+H100)/100)</f>
        <v>0</v>
      </c>
      <c r="L109" s="16" t="s">
        <v>283</v>
      </c>
      <c r="M109" s="633"/>
      <c r="N109" s="23"/>
      <c r="O109" s="25">
        <f>N109*((100-H100)/100)</f>
        <v>0</v>
      </c>
      <c r="P109" s="26" t="s">
        <v>18</v>
      </c>
      <c r="Q109" s="283">
        <f>N109*((100+H100)/100)</f>
        <v>0</v>
      </c>
      <c r="R109" s="666"/>
      <c r="S109" s="648"/>
      <c r="T109" s="650"/>
      <c r="U109" s="267"/>
    </row>
    <row r="110" spans="2:21" ht="12.75" hidden="1" customHeight="1">
      <c r="B110" s="226"/>
      <c r="C110" s="83"/>
      <c r="D110" s="75"/>
      <c r="E110" s="19"/>
      <c r="F110" s="19" t="s">
        <v>282</v>
      </c>
      <c r="G110" s="18"/>
      <c r="H110" s="525"/>
      <c r="I110" s="20">
        <f>G110*((100-H100)/100)</f>
        <v>0</v>
      </c>
      <c r="J110" s="22" t="s">
        <v>18</v>
      </c>
      <c r="K110" s="21">
        <f>G110*((100+H100)/100)</f>
        <v>0</v>
      </c>
      <c r="L110" s="16" t="s">
        <v>283</v>
      </c>
      <c r="M110" s="633"/>
      <c r="N110" s="23"/>
      <c r="O110" s="25">
        <f>N110*((100-H100)/100)</f>
        <v>0</v>
      </c>
      <c r="P110" s="26" t="s">
        <v>18</v>
      </c>
      <c r="Q110" s="283">
        <f>N110*((100+H100)/100)</f>
        <v>0</v>
      </c>
      <c r="R110" s="666"/>
      <c r="S110" s="648"/>
      <c r="T110" s="650"/>
      <c r="U110" s="267"/>
    </row>
    <row r="111" spans="2:21" ht="12.75" hidden="1" customHeight="1">
      <c r="B111" s="226"/>
      <c r="C111" s="83"/>
      <c r="D111" s="75"/>
      <c r="E111" s="19"/>
      <c r="F111" s="19" t="s">
        <v>282</v>
      </c>
      <c r="G111" s="18"/>
      <c r="H111" s="525"/>
      <c r="I111" s="20">
        <f>G111*((100-H100)/100)</f>
        <v>0</v>
      </c>
      <c r="J111" s="22" t="s">
        <v>18</v>
      </c>
      <c r="K111" s="21">
        <f>G111*((100+H100)/100)</f>
        <v>0</v>
      </c>
      <c r="L111" s="16" t="s">
        <v>283</v>
      </c>
      <c r="M111" s="633"/>
      <c r="N111" s="23"/>
      <c r="O111" s="25">
        <f>N111*((100-H100)/100)</f>
        <v>0</v>
      </c>
      <c r="P111" s="26" t="s">
        <v>18</v>
      </c>
      <c r="Q111" s="283">
        <f>N111*((100+H100)/100)</f>
        <v>0</v>
      </c>
      <c r="R111" s="666"/>
      <c r="S111" s="648"/>
      <c r="T111" s="650"/>
      <c r="U111" s="267"/>
    </row>
    <row r="112" spans="2:21" ht="12.75" hidden="1" customHeight="1">
      <c r="B112" s="226"/>
      <c r="C112" s="83"/>
      <c r="D112" s="75"/>
      <c r="E112" s="19"/>
      <c r="F112" s="19" t="s">
        <v>282</v>
      </c>
      <c r="G112" s="18"/>
      <c r="H112" s="525"/>
      <c r="I112" s="20"/>
      <c r="J112" s="22"/>
      <c r="K112" s="21"/>
      <c r="L112" s="16" t="s">
        <v>283</v>
      </c>
      <c r="M112" s="633"/>
      <c r="N112" s="23"/>
      <c r="O112" s="25"/>
      <c r="P112" s="26"/>
      <c r="Q112" s="283"/>
      <c r="R112" s="666"/>
      <c r="S112" s="648"/>
      <c r="T112" s="650"/>
      <c r="U112" s="267"/>
    </row>
    <row r="113" spans="2:23" ht="12.75" hidden="1" customHeight="1">
      <c r="B113" s="228"/>
      <c r="C113" s="240"/>
      <c r="D113" s="240"/>
      <c r="E113" s="241"/>
      <c r="F113" s="241" t="s">
        <v>282</v>
      </c>
      <c r="G113" s="263"/>
      <c r="H113" s="632"/>
      <c r="I113" s="257"/>
      <c r="J113" s="233"/>
      <c r="K113" s="258"/>
      <c r="L113" s="242" t="s">
        <v>283</v>
      </c>
      <c r="M113" s="634"/>
      <c r="N113" s="263"/>
      <c r="O113" s="264"/>
      <c r="P113" s="265"/>
      <c r="Q113" s="286"/>
      <c r="R113" s="666"/>
      <c r="S113" s="649"/>
      <c r="T113" s="651"/>
      <c r="U113" s="267"/>
    </row>
    <row r="114" spans="2:23" s="475" customFormat="1" ht="13.15" customHeight="1" thickTop="1">
      <c r="B114" s="585" t="s">
        <v>41</v>
      </c>
      <c r="C114" s="476" t="str">
        <f>INFO!$B$28</f>
        <v>DiaSys</v>
      </c>
      <c r="D114" s="465" t="s">
        <v>178</v>
      </c>
      <c r="E114" s="466" t="s">
        <v>145</v>
      </c>
      <c r="F114" s="466" t="s">
        <v>191</v>
      </c>
      <c r="G114" s="477">
        <v>64.3</v>
      </c>
      <c r="H114" s="531" t="str">
        <f>INFO!B40</f>
        <v>24</v>
      </c>
      <c r="I114" s="478">
        <f>G114*((100-H114)/100)</f>
        <v>48.867999999999995</v>
      </c>
      <c r="J114" s="469" t="s">
        <v>18</v>
      </c>
      <c r="K114" s="479">
        <f>G114*((100+H114)/100)</f>
        <v>79.731999999999999</v>
      </c>
      <c r="L114" s="471" t="s">
        <v>194</v>
      </c>
      <c r="M114" s="532" t="s">
        <v>344</v>
      </c>
      <c r="N114" s="480">
        <v>5.68</v>
      </c>
      <c r="O114" s="468">
        <f>N114*((100-H114)/100)</f>
        <v>4.3167999999999997</v>
      </c>
      <c r="P114" s="481" t="s">
        <v>18</v>
      </c>
      <c r="Q114" s="482">
        <v>7.05</v>
      </c>
      <c r="R114" s="666"/>
      <c r="S114" s="646">
        <f>STDEV(G114:G136)/AVERAGE(G114:G136)</f>
        <v>5.4266895942839476E-2</v>
      </c>
      <c r="T114" s="639">
        <f>(G114/G124)-1</f>
        <v>-7.0809248554913329E-2</v>
      </c>
      <c r="U114" s="483"/>
      <c r="W114" s="484"/>
    </row>
    <row r="115" spans="2:23">
      <c r="B115" s="591"/>
      <c r="C115" s="81"/>
      <c r="D115" s="75" t="s">
        <v>147</v>
      </c>
      <c r="E115" s="19" t="s">
        <v>146</v>
      </c>
      <c r="F115" s="19" t="s">
        <v>191</v>
      </c>
      <c r="G115" s="436">
        <v>71.22999999999999</v>
      </c>
      <c r="H115" s="526"/>
      <c r="I115" s="20">
        <f>G115*((100-H114)/100)</f>
        <v>54.134799999999991</v>
      </c>
      <c r="J115" s="22" t="s">
        <v>18</v>
      </c>
      <c r="K115" s="21">
        <f>G115*((100+H114)/100)</f>
        <v>88.325199999999981</v>
      </c>
      <c r="L115" s="16" t="s">
        <v>194</v>
      </c>
      <c r="M115" s="529"/>
      <c r="N115" s="18">
        <f t="shared" ref="N115:N136" si="9">G115*$M$114</f>
        <v>6.2967319999999996</v>
      </c>
      <c r="O115" s="17">
        <f>N115*((100-H114)/100)</f>
        <v>4.7855163200000002</v>
      </c>
      <c r="P115" s="117" t="s">
        <v>18</v>
      </c>
      <c r="Q115" s="223">
        <f>N115*((100+H114)/100)</f>
        <v>7.8079476799999989</v>
      </c>
      <c r="R115" s="666"/>
      <c r="S115" s="648"/>
      <c r="T115" s="653"/>
      <c r="U115" s="267"/>
      <c r="W115" s="28"/>
    </row>
    <row r="116" spans="2:23">
      <c r="B116" s="226" t="s">
        <v>21</v>
      </c>
      <c r="C116" s="83" t="s">
        <v>160</v>
      </c>
      <c r="D116" s="75" t="s">
        <v>74</v>
      </c>
      <c r="E116" s="19" t="s">
        <v>264</v>
      </c>
      <c r="F116" s="19" t="s">
        <v>191</v>
      </c>
      <c r="G116" s="66">
        <v>68.349999999999994</v>
      </c>
      <c r="H116" s="526"/>
      <c r="I116" s="20">
        <f>G116*((100-H114)/100)</f>
        <v>51.945999999999998</v>
      </c>
      <c r="J116" s="22" t="s">
        <v>18</v>
      </c>
      <c r="K116" s="21">
        <f>G116*((100+H114)/100)</f>
        <v>84.753999999999991</v>
      </c>
      <c r="L116" s="16" t="s">
        <v>194</v>
      </c>
      <c r="M116" s="529"/>
      <c r="N116" s="18">
        <f t="shared" si="9"/>
        <v>6.0421399999999998</v>
      </c>
      <c r="O116" s="17">
        <f>N116*((100-H114)/100)</f>
        <v>4.5920264</v>
      </c>
      <c r="P116" s="117" t="s">
        <v>18</v>
      </c>
      <c r="Q116" s="223">
        <f>N116*((100+H114)/100)</f>
        <v>7.4922535999999997</v>
      </c>
      <c r="R116" s="666"/>
      <c r="S116" s="648"/>
      <c r="T116" s="653"/>
      <c r="U116" s="267"/>
      <c r="V116" s="28"/>
    </row>
    <row r="117" spans="2:23" ht="12.75" customHeight="1">
      <c r="B117" s="226" t="s">
        <v>42</v>
      </c>
      <c r="C117" s="81"/>
      <c r="D117" s="75" t="s">
        <v>262</v>
      </c>
      <c r="E117" s="19" t="s">
        <v>335</v>
      </c>
      <c r="F117" s="19" t="s">
        <v>191</v>
      </c>
      <c r="G117" s="66" t="s">
        <v>355</v>
      </c>
      <c r="H117" s="526"/>
      <c r="I117" s="178" t="e">
        <f>G117*((100-H115)/100)</f>
        <v>#VALUE!</v>
      </c>
      <c r="J117" s="443" t="s">
        <v>18</v>
      </c>
      <c r="K117" s="426" t="e">
        <f>G117*((100+H115)/100)</f>
        <v>#VALUE!</v>
      </c>
      <c r="L117" s="16" t="s">
        <v>194</v>
      </c>
      <c r="M117" s="529"/>
      <c r="N117" s="178" t="e">
        <f t="shared" si="9"/>
        <v>#VALUE!</v>
      </c>
      <c r="O117" s="178" t="e">
        <f>N117*((100-H114)/100)</f>
        <v>#VALUE!</v>
      </c>
      <c r="P117" s="345" t="s">
        <v>18</v>
      </c>
      <c r="Q117" s="426" t="e">
        <f>N117*((100+H115)/100)</f>
        <v>#VALUE!</v>
      </c>
      <c r="R117" s="666"/>
      <c r="S117" s="648"/>
      <c r="T117" s="653"/>
      <c r="U117" s="267"/>
    </row>
    <row r="118" spans="2:23">
      <c r="B118" s="226" t="s">
        <v>42</v>
      </c>
      <c r="C118" s="83" t="s">
        <v>159</v>
      </c>
      <c r="D118" s="75" t="s">
        <v>158</v>
      </c>
      <c r="E118" s="19"/>
      <c r="F118" s="19" t="s">
        <v>191</v>
      </c>
      <c r="G118" s="66">
        <v>74.900000000000006</v>
      </c>
      <c r="H118" s="526"/>
      <c r="I118" s="20">
        <f>G118*((100-H114)/100)</f>
        <v>56.924000000000007</v>
      </c>
      <c r="J118" s="22" t="s">
        <v>18</v>
      </c>
      <c r="K118" s="21">
        <f>G118*((100+H114)/100)</f>
        <v>92.876000000000005</v>
      </c>
      <c r="L118" s="16" t="s">
        <v>194</v>
      </c>
      <c r="M118" s="529"/>
      <c r="N118" s="18">
        <f t="shared" si="9"/>
        <v>6.6211600000000006</v>
      </c>
      <c r="O118" s="17">
        <f>N118*((100-H114)/100)</f>
        <v>5.0320816000000006</v>
      </c>
      <c r="P118" s="117" t="s">
        <v>18</v>
      </c>
      <c r="Q118" s="223">
        <f>N118*((100+H114)/100)</f>
        <v>8.2102384000000015</v>
      </c>
      <c r="R118" s="666"/>
      <c r="S118" s="648"/>
      <c r="T118" s="653"/>
      <c r="U118" s="267"/>
    </row>
    <row r="119" spans="2:23">
      <c r="B119" s="226" t="s">
        <v>43</v>
      </c>
      <c r="C119" s="83" t="s">
        <v>172</v>
      </c>
      <c r="D119" s="75" t="s">
        <v>376</v>
      </c>
      <c r="E119" s="19"/>
      <c r="F119" s="19" t="s">
        <v>191</v>
      </c>
      <c r="G119" s="66">
        <v>61.8</v>
      </c>
      <c r="H119" s="526"/>
      <c r="I119" s="20">
        <f>G119*((100-H114)/100)</f>
        <v>46.967999999999996</v>
      </c>
      <c r="J119" s="22" t="s">
        <v>18</v>
      </c>
      <c r="K119" s="21">
        <f>G119*((100+H114)/100)</f>
        <v>76.631999999999991</v>
      </c>
      <c r="L119" s="16" t="s">
        <v>194</v>
      </c>
      <c r="M119" s="529"/>
      <c r="N119" s="18">
        <f t="shared" si="9"/>
        <v>5.46312</v>
      </c>
      <c r="O119" s="17">
        <f>N119*((100-H114)/100)</f>
        <v>4.1519712000000002</v>
      </c>
      <c r="P119" s="117" t="s">
        <v>18</v>
      </c>
      <c r="Q119" s="223">
        <f>N119*((100+H114)/100)</f>
        <v>6.7742687999999998</v>
      </c>
      <c r="R119" s="666"/>
      <c r="S119" s="648"/>
      <c r="T119" s="653"/>
      <c r="U119" s="267"/>
    </row>
    <row r="120" spans="2:23">
      <c r="B120" s="224"/>
      <c r="C120" s="81"/>
      <c r="D120" s="75" t="s">
        <v>289</v>
      </c>
      <c r="E120" s="19"/>
      <c r="F120" s="19" t="s">
        <v>191</v>
      </c>
      <c r="G120" s="66" t="s">
        <v>355</v>
      </c>
      <c r="H120" s="526"/>
      <c r="I120" s="175" t="s">
        <v>334</v>
      </c>
      <c r="J120" s="22" t="s">
        <v>18</v>
      </c>
      <c r="K120" s="177" t="s">
        <v>334</v>
      </c>
      <c r="L120" s="16" t="s">
        <v>194</v>
      </c>
      <c r="M120" s="529"/>
      <c r="N120" s="186" t="e">
        <f t="shared" si="9"/>
        <v>#VALUE!</v>
      </c>
      <c r="O120" s="188" t="s">
        <v>334</v>
      </c>
      <c r="P120" s="117" t="s">
        <v>18</v>
      </c>
      <c r="Q120" s="290" t="s">
        <v>334</v>
      </c>
      <c r="R120" s="666"/>
      <c r="S120" s="648"/>
      <c r="T120" s="653"/>
      <c r="U120" s="267"/>
    </row>
    <row r="121" spans="2:23">
      <c r="B121" s="226" t="s">
        <v>414</v>
      </c>
      <c r="C121" s="81" t="s">
        <v>296</v>
      </c>
      <c r="D121" s="75" t="s">
        <v>292</v>
      </c>
      <c r="E121" s="19"/>
      <c r="F121" s="19" t="s">
        <v>191</v>
      </c>
      <c r="G121" s="66">
        <v>63.6</v>
      </c>
      <c r="H121" s="526"/>
      <c r="I121" s="20">
        <f>G121*((100-H114)/100)</f>
        <v>48.335999999999999</v>
      </c>
      <c r="J121" s="22" t="s">
        <v>18</v>
      </c>
      <c r="K121" s="21">
        <f>G121*((100+H114)/100)</f>
        <v>78.864000000000004</v>
      </c>
      <c r="L121" s="16" t="s">
        <v>194</v>
      </c>
      <c r="M121" s="529"/>
      <c r="N121" s="18">
        <f t="shared" si="9"/>
        <v>5.6222400000000006</v>
      </c>
      <c r="O121" s="17">
        <f>N121*((100-H114)/100)</f>
        <v>4.2729024000000004</v>
      </c>
      <c r="P121" s="117" t="s">
        <v>18</v>
      </c>
      <c r="Q121" s="223">
        <f>N121*((100+H114)/100)</f>
        <v>6.9715776000000007</v>
      </c>
      <c r="R121" s="666"/>
      <c r="S121" s="648"/>
      <c r="T121" s="653"/>
      <c r="U121" s="267"/>
    </row>
    <row r="122" spans="2:23" ht="12.75" hidden="1" customHeight="1">
      <c r="B122" s="226"/>
      <c r="C122" s="84" t="s">
        <v>297</v>
      </c>
      <c r="D122" s="75" t="s">
        <v>162</v>
      </c>
      <c r="E122" s="19"/>
      <c r="F122" s="19" t="s">
        <v>191</v>
      </c>
      <c r="G122" s="66"/>
      <c r="H122" s="526"/>
      <c r="I122" s="20">
        <f>G122*((100-H114)/100)</f>
        <v>0</v>
      </c>
      <c r="J122" s="22" t="s">
        <v>18</v>
      </c>
      <c r="K122" s="21">
        <f>G122*((100+H114)/100)</f>
        <v>0</v>
      </c>
      <c r="L122" s="16" t="s">
        <v>194</v>
      </c>
      <c r="M122" s="529"/>
      <c r="N122" s="18">
        <f t="shared" si="9"/>
        <v>0</v>
      </c>
      <c r="O122" s="17">
        <f>N122*((100-H114)/100)</f>
        <v>0</v>
      </c>
      <c r="P122" s="117" t="s">
        <v>18</v>
      </c>
      <c r="Q122" s="223">
        <f>N122*((100+H114)/100)</f>
        <v>0</v>
      </c>
      <c r="R122" s="666"/>
      <c r="S122" s="648"/>
      <c r="T122" s="653"/>
      <c r="U122" s="267"/>
    </row>
    <row r="123" spans="2:23">
      <c r="B123" s="226" t="s">
        <v>401</v>
      </c>
      <c r="C123" s="83" t="s">
        <v>299</v>
      </c>
      <c r="D123" s="75" t="s">
        <v>189</v>
      </c>
      <c r="E123" s="19"/>
      <c r="F123" s="19" t="s">
        <v>191</v>
      </c>
      <c r="G123" s="66">
        <v>69.25</v>
      </c>
      <c r="H123" s="526"/>
      <c r="I123" s="20">
        <f>G123*((100-H114)/100)</f>
        <v>52.63</v>
      </c>
      <c r="J123" s="22" t="s">
        <v>18</v>
      </c>
      <c r="K123" s="21">
        <f>G123*((100+H114)/100)</f>
        <v>85.87</v>
      </c>
      <c r="L123" s="16" t="s">
        <v>194</v>
      </c>
      <c r="M123" s="529"/>
      <c r="N123" s="18">
        <f t="shared" si="9"/>
        <v>6.1217000000000006</v>
      </c>
      <c r="O123" s="17">
        <f>N123*((100-H114)/100)</f>
        <v>4.6524920000000005</v>
      </c>
      <c r="P123" s="117" t="s">
        <v>18</v>
      </c>
      <c r="Q123" s="223">
        <f>N123*((100+H114)/100)</f>
        <v>7.5909080000000007</v>
      </c>
      <c r="R123" s="666"/>
      <c r="S123" s="648"/>
      <c r="T123" s="653"/>
      <c r="U123" s="267"/>
    </row>
    <row r="124" spans="2:23">
      <c r="B124" s="226"/>
      <c r="C124" s="81"/>
      <c r="D124" s="75" t="s">
        <v>302</v>
      </c>
      <c r="E124" s="19"/>
      <c r="F124" s="19" t="s">
        <v>191</v>
      </c>
      <c r="G124" s="66">
        <v>69.2</v>
      </c>
      <c r="H124" s="526"/>
      <c r="I124" s="20">
        <f>G124*((100-H114)/100)</f>
        <v>52.592000000000006</v>
      </c>
      <c r="J124" s="22" t="s">
        <v>18</v>
      </c>
      <c r="K124" s="21">
        <f>G124*((100+H114)/100)</f>
        <v>85.808000000000007</v>
      </c>
      <c r="L124" s="16" t="s">
        <v>194</v>
      </c>
      <c r="M124" s="529"/>
      <c r="N124" s="18">
        <f t="shared" si="9"/>
        <v>6.1172800000000009</v>
      </c>
      <c r="O124" s="17">
        <f>N124*((100-H114)/100)</f>
        <v>4.6491328000000012</v>
      </c>
      <c r="P124" s="117" t="s">
        <v>18</v>
      </c>
      <c r="Q124" s="223">
        <f>N124*((100+H114)/100)</f>
        <v>7.5854272000000007</v>
      </c>
      <c r="R124" s="666"/>
      <c r="S124" s="648"/>
      <c r="T124" s="653"/>
      <c r="U124" s="267"/>
    </row>
    <row r="125" spans="2:23">
      <c r="B125" s="226"/>
      <c r="C125" s="83" t="s">
        <v>305</v>
      </c>
      <c r="D125" s="75" t="s">
        <v>189</v>
      </c>
      <c r="E125" s="19"/>
      <c r="F125" s="19" t="s">
        <v>191</v>
      </c>
      <c r="G125" s="66">
        <v>74.099999999999994</v>
      </c>
      <c r="H125" s="526"/>
      <c r="I125" s="20">
        <f>G125*((100-H114)/100)</f>
        <v>56.315999999999995</v>
      </c>
      <c r="J125" s="22" t="s">
        <v>18</v>
      </c>
      <c r="K125" s="21">
        <f>G125*((100+H114)/100)</f>
        <v>91.883999999999986</v>
      </c>
      <c r="L125" s="16" t="s">
        <v>194</v>
      </c>
      <c r="M125" s="529"/>
      <c r="N125" s="18">
        <f t="shared" si="9"/>
        <v>6.55044</v>
      </c>
      <c r="O125" s="17">
        <f>N125*((100-H114)/100)</f>
        <v>4.9783344000000005</v>
      </c>
      <c r="P125" s="117" t="s">
        <v>18</v>
      </c>
      <c r="Q125" s="223">
        <f>N125*((100+H114)/100)</f>
        <v>8.1225456000000005</v>
      </c>
      <c r="R125" s="666"/>
      <c r="S125" s="648"/>
      <c r="T125" s="653"/>
      <c r="U125" s="267"/>
    </row>
    <row r="126" spans="2:23" hidden="1">
      <c r="B126" s="226"/>
      <c r="C126" s="81"/>
      <c r="D126" s="75" t="s">
        <v>307</v>
      </c>
      <c r="E126" s="19"/>
      <c r="F126" s="19" t="s">
        <v>191</v>
      </c>
      <c r="G126" s="66"/>
      <c r="H126" s="526"/>
      <c r="I126" s="175" t="s">
        <v>334</v>
      </c>
      <c r="J126" s="176" t="s">
        <v>18</v>
      </c>
      <c r="K126" s="177" t="s">
        <v>334</v>
      </c>
      <c r="L126" s="16" t="s">
        <v>194</v>
      </c>
      <c r="M126" s="529"/>
      <c r="N126" s="180">
        <f t="shared" si="9"/>
        <v>0</v>
      </c>
      <c r="O126" s="188" t="s">
        <v>334</v>
      </c>
      <c r="P126" s="182" t="s">
        <v>18</v>
      </c>
      <c r="Q126" s="290" t="s">
        <v>334</v>
      </c>
      <c r="R126" s="666"/>
      <c r="S126" s="648"/>
      <c r="T126" s="653"/>
      <c r="U126" s="267"/>
    </row>
    <row r="127" spans="2:23">
      <c r="B127" s="226"/>
      <c r="C127" s="75" t="s">
        <v>67</v>
      </c>
      <c r="D127" s="75" t="s">
        <v>307</v>
      </c>
      <c r="E127" s="19"/>
      <c r="F127" s="19" t="s">
        <v>191</v>
      </c>
      <c r="G127" s="66">
        <v>66.400000000000006</v>
      </c>
      <c r="H127" s="526"/>
      <c r="I127" s="20">
        <f>G127*((100-H114)/100)</f>
        <v>50.464000000000006</v>
      </c>
      <c r="J127" s="22" t="s">
        <v>18</v>
      </c>
      <c r="K127" s="21">
        <f>G127*((100+H114)/100)</f>
        <v>82.336000000000013</v>
      </c>
      <c r="L127" s="16" t="s">
        <v>194</v>
      </c>
      <c r="M127" s="529"/>
      <c r="N127" s="18">
        <f t="shared" si="9"/>
        <v>5.8697600000000012</v>
      </c>
      <c r="O127" s="17">
        <f>N127*((100-H114)/100)</f>
        <v>4.4610176000000008</v>
      </c>
      <c r="P127" s="117" t="s">
        <v>18</v>
      </c>
      <c r="Q127" s="223">
        <f>N127*((100+H114)/100)</f>
        <v>7.2785024000000016</v>
      </c>
      <c r="R127" s="666"/>
      <c r="S127" s="648"/>
      <c r="T127" s="653"/>
      <c r="U127" s="267"/>
    </row>
    <row r="128" spans="2:23" ht="12.75" hidden="1" customHeight="1">
      <c r="B128" s="226"/>
      <c r="C128" s="75"/>
      <c r="D128" s="75"/>
      <c r="E128" s="19"/>
      <c r="F128" s="19" t="s">
        <v>191</v>
      </c>
      <c r="G128" s="66"/>
      <c r="H128" s="526"/>
      <c r="I128" s="20">
        <f>G128*((100-H114)/100)</f>
        <v>0</v>
      </c>
      <c r="J128" s="22" t="s">
        <v>18</v>
      </c>
      <c r="K128" s="21">
        <f>G128*((100+H114)/100)</f>
        <v>0</v>
      </c>
      <c r="L128" s="16" t="s">
        <v>194</v>
      </c>
      <c r="M128" s="529"/>
      <c r="N128" s="18">
        <f t="shared" si="9"/>
        <v>0</v>
      </c>
      <c r="O128" s="17">
        <f>N128*((100-H114)/100)</f>
        <v>0</v>
      </c>
      <c r="P128" s="117" t="s">
        <v>18</v>
      </c>
      <c r="Q128" s="223">
        <f>N128*((100+H114)/100)</f>
        <v>0</v>
      </c>
      <c r="R128" s="666"/>
      <c r="S128" s="648"/>
      <c r="T128" s="653"/>
      <c r="U128" s="267"/>
    </row>
    <row r="129" spans="2:21">
      <c r="B129" s="226"/>
      <c r="C129" s="83" t="s">
        <v>310</v>
      </c>
      <c r="D129" s="75" t="s">
        <v>329</v>
      </c>
      <c r="E129" s="19"/>
      <c r="F129" s="19" t="s">
        <v>191</v>
      </c>
      <c r="G129" s="66">
        <v>67.900000000000006</v>
      </c>
      <c r="H129" s="526"/>
      <c r="I129" s="20">
        <f>G129*((100-H114)/100)</f>
        <v>51.604000000000006</v>
      </c>
      <c r="J129" s="22" t="s">
        <v>18</v>
      </c>
      <c r="K129" s="21">
        <f>G129*((100+H114)/100)</f>
        <v>84.196000000000012</v>
      </c>
      <c r="L129" s="16" t="s">
        <v>194</v>
      </c>
      <c r="M129" s="529"/>
      <c r="N129" s="18">
        <f t="shared" si="9"/>
        <v>6.0023600000000012</v>
      </c>
      <c r="O129" s="17">
        <f>N129*((100-H114)/100)</f>
        <v>4.5617936000000014</v>
      </c>
      <c r="P129" s="117" t="s">
        <v>18</v>
      </c>
      <c r="Q129" s="223">
        <f>N129*((100+H114)/100)</f>
        <v>7.4429264000000011</v>
      </c>
      <c r="R129" s="666"/>
      <c r="S129" s="648"/>
      <c r="T129" s="653"/>
      <c r="U129" s="267"/>
    </row>
    <row r="130" spans="2:21">
      <c r="B130" s="226"/>
      <c r="C130" s="81"/>
      <c r="D130" s="75" t="s">
        <v>330</v>
      </c>
      <c r="E130" s="19"/>
      <c r="F130" s="19" t="s">
        <v>191</v>
      </c>
      <c r="G130" s="66">
        <v>68.900000000000006</v>
      </c>
      <c r="H130" s="526"/>
      <c r="I130" s="20">
        <f>G130*((100-H114)/100)</f>
        <v>52.364000000000004</v>
      </c>
      <c r="J130" s="22" t="s">
        <v>18</v>
      </c>
      <c r="K130" s="21">
        <f>G130*((100+H114)/100)</f>
        <v>85.436000000000007</v>
      </c>
      <c r="L130" s="16" t="s">
        <v>194</v>
      </c>
      <c r="M130" s="529"/>
      <c r="N130" s="18">
        <f t="shared" si="9"/>
        <v>6.0907600000000013</v>
      </c>
      <c r="O130" s="17">
        <f>N130*((100-H114)/100)</f>
        <v>4.6289776000000007</v>
      </c>
      <c r="P130" s="117" t="s">
        <v>18</v>
      </c>
      <c r="Q130" s="223">
        <f>N130*((100+H114)/100)</f>
        <v>7.5525424000000019</v>
      </c>
      <c r="R130" s="666"/>
      <c r="S130" s="648"/>
      <c r="T130" s="653"/>
      <c r="U130" s="267"/>
    </row>
    <row r="131" spans="2:21">
      <c r="B131" s="226"/>
      <c r="C131" s="84" t="s">
        <v>173</v>
      </c>
      <c r="D131" s="75" t="s">
        <v>75</v>
      </c>
      <c r="E131" s="19"/>
      <c r="F131" s="19" t="s">
        <v>191</v>
      </c>
      <c r="G131" s="66">
        <v>73.400000000000006</v>
      </c>
      <c r="H131" s="526"/>
      <c r="I131" s="20">
        <f>G131*((100-H114)/100)</f>
        <v>55.784000000000006</v>
      </c>
      <c r="J131" s="22" t="s">
        <v>18</v>
      </c>
      <c r="K131" s="21">
        <f>G131*((100+H114)/100)</f>
        <v>91.016000000000005</v>
      </c>
      <c r="L131" s="16" t="s">
        <v>194</v>
      </c>
      <c r="M131" s="529"/>
      <c r="N131" s="18">
        <f t="shared" si="9"/>
        <v>6.4885600000000005</v>
      </c>
      <c r="O131" s="17">
        <f>N131*((100-H114)/100)</f>
        <v>4.9313056000000008</v>
      </c>
      <c r="P131" s="117" t="s">
        <v>18</v>
      </c>
      <c r="Q131" s="223">
        <f>N131*((100+H114)/100)</f>
        <v>8.0458144000000011</v>
      </c>
      <c r="R131" s="666"/>
      <c r="S131" s="648"/>
      <c r="T131" s="653"/>
      <c r="U131" s="267"/>
    </row>
    <row r="132" spans="2:21">
      <c r="B132" s="226"/>
      <c r="C132" s="83" t="s">
        <v>174</v>
      </c>
      <c r="D132" s="75" t="s">
        <v>317</v>
      </c>
      <c r="E132" s="19"/>
      <c r="F132" s="19" t="s">
        <v>191</v>
      </c>
      <c r="G132" s="66">
        <v>63.8</v>
      </c>
      <c r="H132" s="526"/>
      <c r="I132" s="20">
        <f>G132*((100-H114)/100)</f>
        <v>48.488</v>
      </c>
      <c r="J132" s="22" t="s">
        <v>18</v>
      </c>
      <c r="K132" s="21">
        <f>G132*((100+H114)/100)</f>
        <v>79.111999999999995</v>
      </c>
      <c r="L132" s="16" t="s">
        <v>194</v>
      </c>
      <c r="M132" s="529"/>
      <c r="N132" s="18">
        <f t="shared" si="9"/>
        <v>5.63992</v>
      </c>
      <c r="O132" s="17">
        <f>N132*((100-H114)/100)</f>
        <v>4.2863392000000005</v>
      </c>
      <c r="P132" s="117" t="s">
        <v>18</v>
      </c>
      <c r="Q132" s="223">
        <f>N132*((100+H114)/100)</f>
        <v>6.9935007999999996</v>
      </c>
      <c r="R132" s="666"/>
      <c r="S132" s="648"/>
      <c r="T132" s="653"/>
      <c r="U132" s="267"/>
    </row>
    <row r="133" spans="2:21">
      <c r="B133" s="226"/>
      <c r="C133" s="84"/>
      <c r="D133" s="75" t="s">
        <v>318</v>
      </c>
      <c r="E133" s="19"/>
      <c r="F133" s="19" t="s">
        <v>191</v>
      </c>
      <c r="G133" s="66">
        <v>71.7</v>
      </c>
      <c r="H133" s="526"/>
      <c r="I133" s="20">
        <f>G133*((100-H114)/100)</f>
        <v>54.492000000000004</v>
      </c>
      <c r="J133" s="22" t="s">
        <v>18</v>
      </c>
      <c r="K133" s="21">
        <f>G133*((100+H114)/100)</f>
        <v>88.908000000000001</v>
      </c>
      <c r="L133" s="16" t="s">
        <v>194</v>
      </c>
      <c r="M133" s="529"/>
      <c r="N133" s="18">
        <f t="shared" si="9"/>
        <v>6.338280000000001</v>
      </c>
      <c r="O133" s="17">
        <f>N133*((100-H114)/100)</f>
        <v>4.8170928000000011</v>
      </c>
      <c r="P133" s="117" t="s">
        <v>18</v>
      </c>
      <c r="Q133" s="223">
        <f>N133*((100+H114)/100)</f>
        <v>7.859467200000001</v>
      </c>
      <c r="R133" s="666"/>
      <c r="S133" s="648"/>
      <c r="T133" s="653"/>
      <c r="U133" s="267"/>
    </row>
    <row r="134" spans="2:21">
      <c r="B134" s="226"/>
      <c r="C134" s="81"/>
      <c r="D134" s="75" t="s">
        <v>189</v>
      </c>
      <c r="E134" s="19"/>
      <c r="F134" s="19" t="s">
        <v>191</v>
      </c>
      <c r="G134" s="66">
        <v>71.3</v>
      </c>
      <c r="H134" s="526"/>
      <c r="I134" s="20">
        <f>G134*((100-H114)/100)</f>
        <v>54.187999999999995</v>
      </c>
      <c r="J134" s="22" t="s">
        <v>18</v>
      </c>
      <c r="K134" s="21">
        <f>G134*((100+H114)/100)</f>
        <v>88.411999999999992</v>
      </c>
      <c r="L134" s="16" t="s">
        <v>194</v>
      </c>
      <c r="M134" s="529"/>
      <c r="N134" s="18">
        <f t="shared" si="9"/>
        <v>6.3029200000000003</v>
      </c>
      <c r="O134" s="17">
        <f>N134*((100-H114)/100)</f>
        <v>4.7902192000000001</v>
      </c>
      <c r="P134" s="117" t="s">
        <v>18</v>
      </c>
      <c r="Q134" s="223">
        <f>N134*((100+H114)/100)</f>
        <v>7.8156208000000005</v>
      </c>
      <c r="R134" s="666"/>
      <c r="S134" s="648"/>
      <c r="T134" s="653"/>
      <c r="U134" s="267"/>
    </row>
    <row r="135" spans="2:21">
      <c r="B135" s="226"/>
      <c r="C135" s="83" t="s">
        <v>319</v>
      </c>
      <c r="D135" s="75" t="s">
        <v>189</v>
      </c>
      <c r="E135" s="19"/>
      <c r="F135" s="19" t="s">
        <v>191</v>
      </c>
      <c r="G135" s="66">
        <v>68</v>
      </c>
      <c r="H135" s="526"/>
      <c r="I135" s="20">
        <f>G135*((100-H114)/100)</f>
        <v>51.68</v>
      </c>
      <c r="J135" s="22" t="s">
        <v>18</v>
      </c>
      <c r="K135" s="21">
        <f>G135*((100+H114)/100)</f>
        <v>84.32</v>
      </c>
      <c r="L135" s="16" t="s">
        <v>194</v>
      </c>
      <c r="M135" s="529"/>
      <c r="N135" s="18">
        <f t="shared" si="9"/>
        <v>6.0112000000000005</v>
      </c>
      <c r="O135" s="17">
        <f>N135*((100-H114)/100)</f>
        <v>4.5685120000000001</v>
      </c>
      <c r="P135" s="117" t="s">
        <v>18</v>
      </c>
      <c r="Q135" s="223">
        <f>N135*((100+H114)/100)</f>
        <v>7.453888000000001</v>
      </c>
      <c r="R135" s="666"/>
      <c r="S135" s="648"/>
      <c r="T135" s="653"/>
      <c r="U135" s="267"/>
    </row>
    <row r="136" spans="2:21" ht="13.5" thickBot="1">
      <c r="B136" s="228"/>
      <c r="C136" s="229"/>
      <c r="D136" s="240" t="s">
        <v>320</v>
      </c>
      <c r="E136" s="241"/>
      <c r="F136" s="241" t="s">
        <v>191</v>
      </c>
      <c r="G136" s="256">
        <v>69.599999999999994</v>
      </c>
      <c r="H136" s="556"/>
      <c r="I136" s="257">
        <f>G136*((100-H114)/100)</f>
        <v>52.895999999999994</v>
      </c>
      <c r="J136" s="233" t="s">
        <v>18</v>
      </c>
      <c r="K136" s="258">
        <f>G136*((100+H114)/100)</f>
        <v>86.303999999999988</v>
      </c>
      <c r="L136" s="242" t="s">
        <v>194</v>
      </c>
      <c r="M136" s="556"/>
      <c r="N136" s="275">
        <f t="shared" si="9"/>
        <v>6.1526399999999999</v>
      </c>
      <c r="O136" s="276">
        <f>N136*((100-H114)/100)</f>
        <v>4.6760064000000003</v>
      </c>
      <c r="P136" s="238" t="s">
        <v>18</v>
      </c>
      <c r="Q136" s="291">
        <f>N136*((100+H114)/100)</f>
        <v>7.6292735999999994</v>
      </c>
      <c r="R136" s="666"/>
      <c r="S136" s="649"/>
      <c r="T136" s="654"/>
      <c r="U136" s="267"/>
    </row>
    <row r="137" spans="2:21" ht="13.5" thickTop="1">
      <c r="B137" s="595" t="s">
        <v>115</v>
      </c>
      <c r="C137" s="84" t="s">
        <v>112</v>
      </c>
      <c r="D137" s="81" t="s">
        <v>114</v>
      </c>
      <c r="E137" s="169"/>
      <c r="F137" s="192"/>
      <c r="G137" s="433"/>
      <c r="H137" s="592" t="str">
        <f>INFO!B41</f>
        <v>1</v>
      </c>
      <c r="I137" s="369"/>
      <c r="J137" s="205"/>
      <c r="K137" s="206"/>
      <c r="L137" s="288"/>
      <c r="M137" s="594"/>
      <c r="N137" s="289"/>
      <c r="O137" s="369"/>
      <c r="P137" s="205"/>
      <c r="Q137" s="344"/>
      <c r="R137" s="666"/>
      <c r="S137" s="655"/>
      <c r="T137" s="658"/>
      <c r="U137" s="267"/>
    </row>
    <row r="138" spans="2:21">
      <c r="B138" s="596"/>
      <c r="C138" s="75" t="s">
        <v>113</v>
      </c>
      <c r="D138" s="75" t="s">
        <v>120</v>
      </c>
      <c r="E138" s="19"/>
      <c r="F138" s="597" t="s">
        <v>18</v>
      </c>
      <c r="G138" s="598">
        <v>1.012</v>
      </c>
      <c r="H138" s="593"/>
      <c r="I138" s="599">
        <f>G138*((100-H137)/100)</f>
        <v>1.0018800000000001</v>
      </c>
      <c r="J138" s="600" t="s">
        <v>18</v>
      </c>
      <c r="K138" s="601">
        <f>G138*((100+H137)/100)</f>
        <v>1.0221199999999999</v>
      </c>
      <c r="L138" s="597" t="s">
        <v>18</v>
      </c>
      <c r="M138" s="593"/>
      <c r="N138" s="548" t="s">
        <v>18</v>
      </c>
      <c r="O138" s="549" t="s">
        <v>18</v>
      </c>
      <c r="P138" s="536" t="s">
        <v>18</v>
      </c>
      <c r="Q138" s="557" t="s">
        <v>18</v>
      </c>
      <c r="R138" s="666"/>
      <c r="S138" s="656"/>
      <c r="T138" s="659"/>
      <c r="U138" s="267"/>
    </row>
    <row r="139" spans="2:21">
      <c r="B139" s="226" t="s">
        <v>415</v>
      </c>
      <c r="C139" s="75" t="s">
        <v>117</v>
      </c>
      <c r="D139" s="75" t="s">
        <v>124</v>
      </c>
      <c r="E139" s="19"/>
      <c r="F139" s="597"/>
      <c r="G139" s="598"/>
      <c r="H139" s="593"/>
      <c r="I139" s="599"/>
      <c r="J139" s="600"/>
      <c r="K139" s="601"/>
      <c r="L139" s="597"/>
      <c r="M139" s="593"/>
      <c r="N139" s="548"/>
      <c r="O139" s="550"/>
      <c r="P139" s="536"/>
      <c r="Q139" s="557"/>
      <c r="R139" s="666"/>
      <c r="S139" s="656"/>
      <c r="T139" s="659"/>
      <c r="U139" s="267"/>
    </row>
    <row r="140" spans="2:21" ht="13.5" thickBot="1">
      <c r="B140" s="226"/>
      <c r="C140" s="84" t="s">
        <v>116</v>
      </c>
      <c r="D140" s="83" t="s">
        <v>125</v>
      </c>
      <c r="E140" s="316"/>
      <c r="F140" s="192"/>
      <c r="G140" s="432"/>
      <c r="H140" s="593"/>
      <c r="I140" s="369"/>
      <c r="J140" s="205"/>
      <c r="K140" s="206"/>
      <c r="L140" s="288"/>
      <c r="M140" s="593"/>
      <c r="N140" s="289"/>
      <c r="O140" s="369"/>
      <c r="P140" s="205"/>
      <c r="Q140" s="344"/>
      <c r="R140" s="666"/>
      <c r="S140" s="657"/>
      <c r="T140" s="660"/>
      <c r="U140" s="267"/>
    </row>
    <row r="141" spans="2:21" ht="13.15" customHeight="1" thickTop="1">
      <c r="B141" s="605" t="s">
        <v>45</v>
      </c>
      <c r="C141" s="268" t="str">
        <f>INFO!$B$28</f>
        <v>DiaSys</v>
      </c>
      <c r="D141" s="248" t="s">
        <v>149</v>
      </c>
      <c r="E141" s="249" t="s">
        <v>148</v>
      </c>
      <c r="F141" s="249" t="s">
        <v>191</v>
      </c>
      <c r="G141" s="439">
        <v>25.053333333333335</v>
      </c>
      <c r="H141" s="531" t="str">
        <f>INFO!B42</f>
        <v>22</v>
      </c>
      <c r="I141" s="243">
        <f>G141*((100-H141)/100)</f>
        <v>19.541600000000003</v>
      </c>
      <c r="J141" s="217" t="s">
        <v>18</v>
      </c>
      <c r="K141" s="218">
        <f>G141*((100+H141)/100)</f>
        <v>30.565066666666667</v>
      </c>
      <c r="L141" s="219" t="s">
        <v>194</v>
      </c>
      <c r="M141" s="532" t="s">
        <v>345</v>
      </c>
      <c r="N141" s="215">
        <f>G141*$M$141</f>
        <v>1.3907105333333334</v>
      </c>
      <c r="O141" s="216">
        <f>N141*((100-H141)/100)</f>
        <v>1.0847542160000001</v>
      </c>
      <c r="P141" s="270" t="s">
        <v>18</v>
      </c>
      <c r="Q141" s="222">
        <f>N141*((100+H141)/100)</f>
        <v>1.6966668506666667</v>
      </c>
      <c r="R141" s="666"/>
      <c r="S141" s="646">
        <f>STDEV(G141:G156)/AVERAGE(G141:G156)</f>
        <v>4.646116152830488E-2</v>
      </c>
      <c r="T141" s="639">
        <f>(G141/G149)-1</f>
        <v>-2.8940568475452122E-2</v>
      </c>
    </row>
    <row r="142" spans="2:21" ht="13.15" customHeight="1">
      <c r="B142" s="615"/>
      <c r="C142" s="167"/>
      <c r="D142" s="56" t="s">
        <v>325</v>
      </c>
      <c r="E142" s="14" t="s">
        <v>326</v>
      </c>
      <c r="F142" s="76" t="s">
        <v>191</v>
      </c>
      <c r="G142" s="436">
        <v>23.966666666666665</v>
      </c>
      <c r="H142" s="525"/>
      <c r="I142" s="20">
        <f>G142*((100-H141)/100)</f>
        <v>18.693999999999999</v>
      </c>
      <c r="J142" s="22" t="s">
        <v>18</v>
      </c>
      <c r="K142" s="21">
        <f>G142*((100+H141)/100)</f>
        <v>29.239333333333331</v>
      </c>
      <c r="L142" s="16" t="s">
        <v>194</v>
      </c>
      <c r="M142" s="528"/>
      <c r="N142" s="18">
        <f t="shared" ref="N142:N156" si="10">G142*$M$141</f>
        <v>1.3303896666666666</v>
      </c>
      <c r="O142" s="17">
        <f>N142*((100-H141)/100)</f>
        <v>1.0377039399999999</v>
      </c>
      <c r="P142" s="117" t="s">
        <v>18</v>
      </c>
      <c r="Q142" s="223">
        <f>N142*((100+H141)/100)</f>
        <v>1.6230753933333333</v>
      </c>
      <c r="R142" s="666"/>
      <c r="S142" s="647"/>
      <c r="T142" s="640"/>
    </row>
    <row r="143" spans="2:21">
      <c r="B143" s="305" t="s">
        <v>22</v>
      </c>
      <c r="C143" s="83" t="s">
        <v>160</v>
      </c>
      <c r="D143" s="56" t="s">
        <v>77</v>
      </c>
      <c r="E143" s="14" t="s">
        <v>263</v>
      </c>
      <c r="F143" s="76" t="s">
        <v>191</v>
      </c>
      <c r="G143" s="66">
        <v>25</v>
      </c>
      <c r="H143" s="526"/>
      <c r="I143" s="20">
        <f>G143*((100-H141)/100)</f>
        <v>19.5</v>
      </c>
      <c r="J143" s="22" t="s">
        <v>18</v>
      </c>
      <c r="K143" s="21">
        <f>G143*((100+H141)/100)</f>
        <v>30.5</v>
      </c>
      <c r="L143" s="16" t="s">
        <v>194</v>
      </c>
      <c r="M143" s="529"/>
      <c r="N143" s="18">
        <f t="shared" si="10"/>
        <v>1.3877499999999998</v>
      </c>
      <c r="O143" s="17">
        <f>N143*((100-H141)/100)</f>
        <v>1.0824449999999999</v>
      </c>
      <c r="P143" s="117" t="s">
        <v>18</v>
      </c>
      <c r="Q143" s="223">
        <f>N143*((100+H141)/100)</f>
        <v>1.6930549999999998</v>
      </c>
      <c r="R143" s="666"/>
      <c r="S143" s="647"/>
      <c r="T143" s="640"/>
    </row>
    <row r="144" spans="2:21">
      <c r="B144" s="305" t="s">
        <v>46</v>
      </c>
      <c r="C144" s="56" t="s">
        <v>159</v>
      </c>
      <c r="D144" s="56" t="s">
        <v>76</v>
      </c>
      <c r="E144" s="14"/>
      <c r="F144" s="76" t="s">
        <v>191</v>
      </c>
      <c r="G144" s="66">
        <v>27.6</v>
      </c>
      <c r="H144" s="526"/>
      <c r="I144" s="20">
        <f>G144*((100-H141)/100)</f>
        <v>21.528000000000002</v>
      </c>
      <c r="J144" s="22" t="s">
        <v>18</v>
      </c>
      <c r="K144" s="21">
        <f>G144*((100+H141)/100)</f>
        <v>33.672000000000004</v>
      </c>
      <c r="L144" s="16" t="s">
        <v>194</v>
      </c>
      <c r="M144" s="529"/>
      <c r="N144" s="18">
        <f t="shared" si="10"/>
        <v>1.532076</v>
      </c>
      <c r="O144" s="17">
        <f>N144*((100-H141)/100)</f>
        <v>1.1950192800000001</v>
      </c>
      <c r="P144" s="117" t="s">
        <v>18</v>
      </c>
      <c r="Q144" s="223">
        <f>N144*((100+H141)/100)</f>
        <v>1.8691327199999999</v>
      </c>
      <c r="R144" s="666"/>
      <c r="S144" s="647"/>
      <c r="T144" s="640"/>
    </row>
    <row r="145" spans="2:20">
      <c r="B145" s="306" t="s">
        <v>403</v>
      </c>
      <c r="C145" s="60"/>
      <c r="D145" s="56" t="s">
        <v>77</v>
      </c>
      <c r="E145" s="14"/>
      <c r="F145" s="76" t="s">
        <v>191</v>
      </c>
      <c r="G145" s="66">
        <v>25.3</v>
      </c>
      <c r="H145" s="526"/>
      <c r="I145" s="20">
        <f>G145*((100-H141)/100)</f>
        <v>19.734000000000002</v>
      </c>
      <c r="J145" s="22" t="s">
        <v>18</v>
      </c>
      <c r="K145" s="21">
        <f>G145*((100+H141)/100)</f>
        <v>30.866</v>
      </c>
      <c r="L145" s="16" t="s">
        <v>194</v>
      </c>
      <c r="M145" s="529"/>
      <c r="N145" s="18">
        <f t="shared" si="10"/>
        <v>1.4044030000000001</v>
      </c>
      <c r="O145" s="17">
        <f>N145*((100-H141)/100)</f>
        <v>1.0954343400000002</v>
      </c>
      <c r="P145" s="117" t="s">
        <v>18</v>
      </c>
      <c r="Q145" s="223">
        <f>N145*((100+H141)/100)</f>
        <v>1.71337166</v>
      </c>
      <c r="R145" s="666"/>
      <c r="S145" s="647"/>
      <c r="T145" s="640"/>
    </row>
    <row r="146" spans="2:20">
      <c r="B146" s="306"/>
      <c r="C146" s="60" t="s">
        <v>172</v>
      </c>
      <c r="D146" s="56" t="s">
        <v>77</v>
      </c>
      <c r="E146" s="14"/>
      <c r="F146" s="76" t="s">
        <v>191</v>
      </c>
      <c r="G146" s="66">
        <v>25.8</v>
      </c>
      <c r="H146" s="526"/>
      <c r="I146" s="20">
        <f>G146*((100-H141)/100)</f>
        <v>20.124000000000002</v>
      </c>
      <c r="J146" s="22" t="s">
        <v>18</v>
      </c>
      <c r="K146" s="21">
        <f>G146*((100+H141)/100)</f>
        <v>31.475999999999999</v>
      </c>
      <c r="L146" s="16" t="s">
        <v>194</v>
      </c>
      <c r="M146" s="529"/>
      <c r="N146" s="18">
        <f t="shared" si="10"/>
        <v>1.432158</v>
      </c>
      <c r="O146" s="17">
        <f>N146*((100-H141)/100)</f>
        <v>1.1170832400000001</v>
      </c>
      <c r="P146" s="117" t="s">
        <v>18</v>
      </c>
      <c r="Q146" s="223">
        <f>N146*((100+H141)/100)</f>
        <v>1.7472327599999999</v>
      </c>
      <c r="R146" s="666"/>
      <c r="S146" s="647"/>
      <c r="T146" s="640"/>
    </row>
    <row r="147" spans="2:20">
      <c r="B147" s="306"/>
      <c r="C147" s="60" t="s">
        <v>296</v>
      </c>
      <c r="D147" s="56" t="s">
        <v>76</v>
      </c>
      <c r="E147" s="14"/>
      <c r="F147" s="76" t="s">
        <v>191</v>
      </c>
      <c r="G147" s="66">
        <v>26.5</v>
      </c>
      <c r="H147" s="526"/>
      <c r="I147" s="20">
        <f>G147*((100-H141)/100)</f>
        <v>20.67</v>
      </c>
      <c r="J147" s="22" t="s">
        <v>18</v>
      </c>
      <c r="K147" s="21">
        <f>G147*((100+H141)/100)</f>
        <v>32.33</v>
      </c>
      <c r="L147" s="16" t="s">
        <v>194</v>
      </c>
      <c r="M147" s="529"/>
      <c r="N147" s="18">
        <f t="shared" si="10"/>
        <v>1.471015</v>
      </c>
      <c r="O147" s="17">
        <f>N147*((100-H141)/100)</f>
        <v>1.1473917</v>
      </c>
      <c r="P147" s="117" t="s">
        <v>18</v>
      </c>
      <c r="Q147" s="223">
        <f>N147*((100+H141)/100)</f>
        <v>1.7946382999999999</v>
      </c>
      <c r="R147" s="666"/>
      <c r="S147" s="647"/>
      <c r="T147" s="640"/>
    </row>
    <row r="148" spans="2:20" ht="12.75" hidden="1" customHeight="1">
      <c r="B148" s="306"/>
      <c r="C148" s="60" t="s">
        <v>297</v>
      </c>
      <c r="D148" s="56" t="s">
        <v>163</v>
      </c>
      <c r="E148" s="14"/>
      <c r="F148" s="76" t="s">
        <v>191</v>
      </c>
      <c r="G148" s="66"/>
      <c r="H148" s="526"/>
      <c r="I148" s="20">
        <f>G148*((100-H141)/100)</f>
        <v>0</v>
      </c>
      <c r="J148" s="22" t="s">
        <v>18</v>
      </c>
      <c r="K148" s="21">
        <f>G148*((100+H141)/100)</f>
        <v>0</v>
      </c>
      <c r="L148" s="16" t="s">
        <v>194</v>
      </c>
      <c r="M148" s="529"/>
      <c r="N148" s="18">
        <f t="shared" si="10"/>
        <v>0</v>
      </c>
      <c r="O148" s="17">
        <f>N148*((100-H141)/100)</f>
        <v>0</v>
      </c>
      <c r="P148" s="117" t="s">
        <v>18</v>
      </c>
      <c r="Q148" s="223">
        <f>N148*((100+H141)/100)</f>
        <v>0</v>
      </c>
      <c r="R148" s="666"/>
      <c r="S148" s="647"/>
      <c r="T148" s="640"/>
    </row>
    <row r="149" spans="2:20">
      <c r="B149" s="306"/>
      <c r="C149" s="75" t="s">
        <v>303</v>
      </c>
      <c r="D149" s="75" t="s">
        <v>77</v>
      </c>
      <c r="E149" s="19"/>
      <c r="F149" s="19" t="s">
        <v>191</v>
      </c>
      <c r="G149" s="66">
        <v>25.8</v>
      </c>
      <c r="H149" s="526"/>
      <c r="I149" s="20">
        <f>G149*((100-H141)/100)</f>
        <v>20.124000000000002</v>
      </c>
      <c r="J149" s="22" t="s">
        <v>18</v>
      </c>
      <c r="K149" s="21">
        <f>G149*((100+H141)/100)</f>
        <v>31.475999999999999</v>
      </c>
      <c r="L149" s="16" t="s">
        <v>194</v>
      </c>
      <c r="M149" s="529"/>
      <c r="N149" s="18">
        <f t="shared" si="10"/>
        <v>1.432158</v>
      </c>
      <c r="O149" s="17">
        <f>N149*((100-H141)/100)</f>
        <v>1.1170832400000001</v>
      </c>
      <c r="P149" s="117"/>
      <c r="Q149" s="223">
        <f>N149*((100+H141)/100)</f>
        <v>1.7472327599999999</v>
      </c>
      <c r="R149" s="666"/>
      <c r="S149" s="647"/>
      <c r="T149" s="640"/>
    </row>
    <row r="150" spans="2:20">
      <c r="B150" s="306"/>
      <c r="C150" s="56" t="s">
        <v>305</v>
      </c>
      <c r="D150" s="56" t="s">
        <v>77</v>
      </c>
      <c r="E150" s="14"/>
      <c r="F150" s="76" t="s">
        <v>191</v>
      </c>
      <c r="G150" s="66">
        <v>25.1</v>
      </c>
      <c r="H150" s="526"/>
      <c r="I150" s="20">
        <f>G150*((100-H141)/100)</f>
        <v>19.578000000000003</v>
      </c>
      <c r="J150" s="22" t="s">
        <v>18</v>
      </c>
      <c r="K150" s="21">
        <f>G150*((100+H141)/100)</f>
        <v>30.622</v>
      </c>
      <c r="L150" s="16" t="s">
        <v>194</v>
      </c>
      <c r="M150" s="529"/>
      <c r="N150" s="18">
        <f t="shared" si="10"/>
        <v>1.3933009999999999</v>
      </c>
      <c r="O150" s="17">
        <f>N150*((100-H141)/100)</f>
        <v>1.0867747800000001</v>
      </c>
      <c r="P150" s="117" t="s">
        <v>18</v>
      </c>
      <c r="Q150" s="223">
        <f>N150*((100+H141)/100)</f>
        <v>1.6998272199999998</v>
      </c>
      <c r="R150" s="666"/>
      <c r="S150" s="647"/>
      <c r="T150" s="640"/>
    </row>
    <row r="151" spans="2:20">
      <c r="B151" s="306"/>
      <c r="C151" s="56" t="s">
        <v>67</v>
      </c>
      <c r="D151" s="56" t="s">
        <v>77</v>
      </c>
      <c r="E151" s="14"/>
      <c r="F151" s="76" t="s">
        <v>191</v>
      </c>
      <c r="G151" s="66">
        <v>25.45</v>
      </c>
      <c r="H151" s="526"/>
      <c r="I151" s="20">
        <f>G151*((100-H141)/100)</f>
        <v>19.850999999999999</v>
      </c>
      <c r="J151" s="22" t="s">
        <v>18</v>
      </c>
      <c r="K151" s="21">
        <f>G151*((100+H141)/100)</f>
        <v>31.048999999999999</v>
      </c>
      <c r="L151" s="16" t="s">
        <v>194</v>
      </c>
      <c r="M151" s="529"/>
      <c r="N151" s="18">
        <f t="shared" si="10"/>
        <v>1.4127295</v>
      </c>
      <c r="O151" s="17">
        <f>N151*((100-H141)/100)</f>
        <v>1.1019290100000001</v>
      </c>
      <c r="P151" s="117"/>
      <c r="Q151" s="223">
        <f>N151*((100+H141)/100)</f>
        <v>1.7235299899999998</v>
      </c>
      <c r="R151" s="666"/>
      <c r="S151" s="647"/>
      <c r="T151" s="640"/>
    </row>
    <row r="152" spans="2:20" ht="12.75" hidden="1" customHeight="1">
      <c r="B152" s="306"/>
      <c r="C152" s="56"/>
      <c r="D152" s="56"/>
      <c r="E152" s="14"/>
      <c r="F152" s="76" t="s">
        <v>191</v>
      </c>
      <c r="G152" s="66"/>
      <c r="H152" s="526"/>
      <c r="I152" s="20">
        <f>G152*((100-H141)/100)</f>
        <v>0</v>
      </c>
      <c r="J152" s="22" t="s">
        <v>18</v>
      </c>
      <c r="K152" s="21">
        <f>G152*((100+H141)/100)</f>
        <v>0</v>
      </c>
      <c r="L152" s="16" t="s">
        <v>194</v>
      </c>
      <c r="M152" s="529"/>
      <c r="N152" s="18">
        <f t="shared" si="10"/>
        <v>0</v>
      </c>
      <c r="O152" s="17">
        <f>N152*((100-H141)/100)</f>
        <v>0</v>
      </c>
      <c r="P152" s="117" t="s">
        <v>18</v>
      </c>
      <c r="Q152" s="223">
        <f>N152*((100+H141)/100)</f>
        <v>0</v>
      </c>
      <c r="R152" s="666"/>
      <c r="S152" s="647"/>
      <c r="T152" s="640"/>
    </row>
    <row r="153" spans="2:20" ht="12.75" hidden="1" customHeight="1">
      <c r="B153" s="306"/>
      <c r="C153" s="56"/>
      <c r="D153" s="56"/>
      <c r="E153" s="14"/>
      <c r="F153" s="76" t="s">
        <v>191</v>
      </c>
      <c r="G153" s="66"/>
      <c r="H153" s="526"/>
      <c r="I153" s="20">
        <f>G153*((100-H141)/100)</f>
        <v>0</v>
      </c>
      <c r="J153" s="22" t="s">
        <v>18</v>
      </c>
      <c r="K153" s="21">
        <f>G153*((100+H141)/100)</f>
        <v>0</v>
      </c>
      <c r="L153" s="16" t="s">
        <v>194</v>
      </c>
      <c r="M153" s="529"/>
      <c r="N153" s="18">
        <f t="shared" si="10"/>
        <v>0</v>
      </c>
      <c r="O153" s="17">
        <f>N153*((100-H141)/100)</f>
        <v>0</v>
      </c>
      <c r="P153" s="117" t="s">
        <v>18</v>
      </c>
      <c r="Q153" s="223">
        <f>N153*((100+H141)/100)</f>
        <v>0</v>
      </c>
      <c r="R153" s="666"/>
      <c r="S153" s="647"/>
      <c r="T153" s="640"/>
    </row>
    <row r="154" spans="2:20">
      <c r="B154" s="306"/>
      <c r="C154" s="56" t="s">
        <v>310</v>
      </c>
      <c r="D154" s="56" t="s">
        <v>77</v>
      </c>
      <c r="E154" s="14"/>
      <c r="F154" s="76" t="s">
        <v>191</v>
      </c>
      <c r="G154" s="66">
        <v>24.3</v>
      </c>
      <c r="H154" s="526"/>
      <c r="I154" s="20">
        <f>G154*((100-H141)/100)</f>
        <v>18.954000000000001</v>
      </c>
      <c r="J154" s="22" t="s">
        <v>18</v>
      </c>
      <c r="K154" s="21">
        <f>G154*((100+H141)/100)</f>
        <v>29.646000000000001</v>
      </c>
      <c r="L154" s="16" t="s">
        <v>194</v>
      </c>
      <c r="M154" s="529"/>
      <c r="N154" s="18">
        <f t="shared" si="10"/>
        <v>1.3488929999999999</v>
      </c>
      <c r="O154" s="17">
        <f>N154*((100-H141)/100)</f>
        <v>1.05213654</v>
      </c>
      <c r="P154" s="117" t="s">
        <v>18</v>
      </c>
      <c r="Q154" s="223">
        <f>N154*((100+H141)/100)</f>
        <v>1.6456494599999998</v>
      </c>
      <c r="R154" s="666"/>
      <c r="S154" s="647"/>
      <c r="T154" s="640"/>
    </row>
    <row r="155" spans="2:20">
      <c r="B155" s="306"/>
      <c r="C155" s="56" t="s">
        <v>174</v>
      </c>
      <c r="D155" s="56" t="s">
        <v>77</v>
      </c>
      <c r="E155" s="14"/>
      <c r="F155" s="76" t="s">
        <v>191</v>
      </c>
      <c r="G155" s="66">
        <v>24.5</v>
      </c>
      <c r="H155" s="526"/>
      <c r="I155" s="20">
        <f>G155*((100-H141)/100)</f>
        <v>19.11</v>
      </c>
      <c r="J155" s="22" t="s">
        <v>18</v>
      </c>
      <c r="K155" s="21">
        <f>G155*((100+H141)/100)</f>
        <v>29.89</v>
      </c>
      <c r="L155" s="16" t="s">
        <v>194</v>
      </c>
      <c r="M155" s="529"/>
      <c r="N155" s="18">
        <f t="shared" si="10"/>
        <v>1.3599949999999998</v>
      </c>
      <c r="O155" s="17">
        <f>N155*((100-H141)/100)</f>
        <v>1.0607960999999999</v>
      </c>
      <c r="P155" s="117" t="s">
        <v>18</v>
      </c>
      <c r="Q155" s="223">
        <f>N155*((100+H141)/100)</f>
        <v>1.6591938999999998</v>
      </c>
      <c r="R155" s="666"/>
      <c r="S155" s="647"/>
      <c r="T155" s="640"/>
    </row>
    <row r="156" spans="2:20" ht="13.5" thickBot="1">
      <c r="B156" s="318"/>
      <c r="C156" s="254" t="s">
        <v>319</v>
      </c>
      <c r="D156" s="254" t="s">
        <v>77</v>
      </c>
      <c r="E156" s="255"/>
      <c r="F156" s="319" t="s">
        <v>191</v>
      </c>
      <c r="G156" s="256">
        <v>22.9</v>
      </c>
      <c r="H156" s="527"/>
      <c r="I156" s="257">
        <f>G156*((100-H141)/100)</f>
        <v>17.861999999999998</v>
      </c>
      <c r="J156" s="233" t="s">
        <v>18</v>
      </c>
      <c r="K156" s="258">
        <f>G156*((100+H141)/100)</f>
        <v>27.937999999999999</v>
      </c>
      <c r="L156" s="242" t="s">
        <v>194</v>
      </c>
      <c r="M156" s="530"/>
      <c r="N156" s="275">
        <f t="shared" si="10"/>
        <v>1.2711789999999998</v>
      </c>
      <c r="O156" s="260">
        <f>N156*((100-H141)/100)</f>
        <v>0.99151961999999993</v>
      </c>
      <c r="P156" s="238" t="s">
        <v>18</v>
      </c>
      <c r="Q156" s="291">
        <f>N156*((100+H141)/100)</f>
        <v>1.5508383799999998</v>
      </c>
      <c r="R156" s="666"/>
      <c r="S156" s="645"/>
      <c r="T156" s="641"/>
    </row>
    <row r="157" spans="2:20" ht="12.75" customHeight="1" thickTop="1">
      <c r="B157" s="605" t="s">
        <v>106</v>
      </c>
      <c r="C157" s="321" t="s">
        <v>107</v>
      </c>
      <c r="D157" s="248"/>
      <c r="E157" s="249"/>
      <c r="F157" s="606" t="s">
        <v>353</v>
      </c>
      <c r="G157" s="607"/>
      <c r="H157" s="607"/>
      <c r="I157" s="607"/>
      <c r="J157" s="607"/>
      <c r="K157" s="607"/>
      <c r="L157" s="607"/>
      <c r="M157" s="607"/>
      <c r="N157" s="607"/>
      <c r="O157" s="607"/>
      <c r="P157" s="607"/>
      <c r="Q157" s="608"/>
      <c r="R157" s="666"/>
      <c r="S157" s="646"/>
      <c r="T157" s="639"/>
    </row>
    <row r="158" spans="2:20" ht="12.75" customHeight="1">
      <c r="B158" s="590"/>
      <c r="C158" s="56" t="s">
        <v>108</v>
      </c>
      <c r="D158" s="56"/>
      <c r="E158" s="14"/>
      <c r="F158" s="609" t="s">
        <v>353</v>
      </c>
      <c r="G158" s="610"/>
      <c r="H158" s="610"/>
      <c r="I158" s="610"/>
      <c r="J158" s="610"/>
      <c r="K158" s="610"/>
      <c r="L158" s="610"/>
      <c r="M158" s="610"/>
      <c r="N158" s="610"/>
      <c r="O158" s="610"/>
      <c r="P158" s="610"/>
      <c r="Q158" s="611"/>
      <c r="R158" s="666"/>
      <c r="S158" s="647"/>
      <c r="T158" s="640"/>
    </row>
    <row r="159" spans="2:20" ht="12.75" customHeight="1">
      <c r="B159" s="306" t="s">
        <v>404</v>
      </c>
      <c r="C159" s="57" t="s">
        <v>308</v>
      </c>
      <c r="D159" s="56"/>
      <c r="E159" s="14"/>
      <c r="F159" s="609" t="s">
        <v>353</v>
      </c>
      <c r="G159" s="610"/>
      <c r="H159" s="610"/>
      <c r="I159" s="610"/>
      <c r="J159" s="610"/>
      <c r="K159" s="610"/>
      <c r="L159" s="610"/>
      <c r="M159" s="610"/>
      <c r="N159" s="610"/>
      <c r="O159" s="610"/>
      <c r="P159" s="610"/>
      <c r="Q159" s="611"/>
      <c r="R159" s="666"/>
      <c r="S159" s="647"/>
      <c r="T159" s="640"/>
    </row>
    <row r="160" spans="2:20" ht="12.75" customHeight="1" thickBot="1">
      <c r="B160" s="318"/>
      <c r="C160" s="254" t="s">
        <v>309</v>
      </c>
      <c r="D160" s="254"/>
      <c r="E160" s="255"/>
      <c r="F160" s="612" t="s">
        <v>353</v>
      </c>
      <c r="G160" s="613"/>
      <c r="H160" s="613"/>
      <c r="I160" s="613"/>
      <c r="J160" s="613"/>
      <c r="K160" s="613"/>
      <c r="L160" s="613"/>
      <c r="M160" s="613"/>
      <c r="N160" s="613"/>
      <c r="O160" s="613"/>
      <c r="P160" s="613"/>
      <c r="Q160" s="614"/>
      <c r="R160" s="666"/>
      <c r="S160" s="647"/>
      <c r="T160" s="640"/>
    </row>
    <row r="161" spans="1:20" ht="12.75" hidden="1" customHeight="1">
      <c r="B161" s="306"/>
      <c r="C161" s="30"/>
      <c r="D161" s="30"/>
      <c r="E161" s="209"/>
      <c r="F161" s="209"/>
      <c r="G161" s="210"/>
      <c r="H161" s="386"/>
      <c r="I161" s="387"/>
      <c r="J161" s="205"/>
      <c r="K161" s="388"/>
      <c r="L161" s="370"/>
      <c r="M161" s="370"/>
      <c r="N161" s="433"/>
      <c r="O161" s="369"/>
      <c r="P161" s="389"/>
      <c r="Q161" s="206"/>
      <c r="R161" s="666"/>
      <c r="S161" s="670"/>
      <c r="T161" s="620"/>
    </row>
    <row r="162" spans="1:20" ht="13.15" hidden="1" customHeight="1">
      <c r="B162" s="622" t="s">
        <v>96</v>
      </c>
      <c r="C162" s="212" t="str">
        <f>INFO!$B$28</f>
        <v>DiaSys</v>
      </c>
      <c r="D162" s="213" t="s">
        <v>322</v>
      </c>
      <c r="E162" s="214"/>
      <c r="F162" s="317" t="s">
        <v>194</v>
      </c>
      <c r="G162" s="279"/>
      <c r="H162" s="531" t="str">
        <f>INFO!B44</f>
        <v>17</v>
      </c>
      <c r="I162" s="243">
        <f>G162*((100-H162)/100)</f>
        <v>0</v>
      </c>
      <c r="J162" s="217" t="s">
        <v>18</v>
      </c>
      <c r="K162" s="218">
        <f>G162*((100+H162)/100)</f>
        <v>0</v>
      </c>
      <c r="L162" s="214" t="s">
        <v>191</v>
      </c>
      <c r="M162" s="532" t="s">
        <v>346</v>
      </c>
      <c r="N162" s="279"/>
      <c r="O162" s="280">
        <f>N162*((100-H162)/100)</f>
        <v>0</v>
      </c>
      <c r="P162" s="281" t="s">
        <v>18</v>
      </c>
      <c r="Q162" s="282">
        <f>N162*((100+H162)/100)</f>
        <v>0</v>
      </c>
      <c r="R162" s="666"/>
      <c r="S162" s="646">
        <f>STDEV(G162:G175)/AVERAGE(G162:G175)</f>
        <v>5.7353953793832187E-2</v>
      </c>
      <c r="T162" s="639">
        <f>(G162/G169)-1</f>
        <v>-1</v>
      </c>
    </row>
    <row r="163" spans="1:20" ht="13.15" customHeight="1" thickTop="1">
      <c r="B163" s="623"/>
      <c r="C163" s="56" t="s">
        <v>160</v>
      </c>
      <c r="D163" s="56" t="s">
        <v>72</v>
      </c>
      <c r="E163" s="14" t="s">
        <v>269</v>
      </c>
      <c r="F163" s="15" t="s">
        <v>194</v>
      </c>
      <c r="G163" s="66">
        <v>31.3</v>
      </c>
      <c r="H163" s="526"/>
      <c r="I163" s="20">
        <f>G163*((100-H162)/100)</f>
        <v>25.978999999999999</v>
      </c>
      <c r="J163" s="22" t="s">
        <v>18</v>
      </c>
      <c r="K163" s="21">
        <f>G163*((100+H162)/100)</f>
        <v>36.620999999999995</v>
      </c>
      <c r="L163" s="19" t="s">
        <v>191</v>
      </c>
      <c r="M163" s="529"/>
      <c r="N163" s="279">
        <v>122</v>
      </c>
      <c r="O163" s="460" t="s">
        <v>383</v>
      </c>
      <c r="P163" s="26" t="s">
        <v>18</v>
      </c>
      <c r="Q163" s="283">
        <f>N163*((100+H162)/100)</f>
        <v>142.73999999999998</v>
      </c>
      <c r="R163" s="666"/>
      <c r="S163" s="671"/>
      <c r="T163" s="650"/>
    </row>
    <row r="164" spans="1:20">
      <c r="B164" s="624"/>
      <c r="C164" s="57" t="s">
        <v>159</v>
      </c>
      <c r="D164" s="56" t="s">
        <v>72</v>
      </c>
      <c r="E164" s="14"/>
      <c r="F164" s="15" t="s">
        <v>194</v>
      </c>
      <c r="G164" s="66">
        <v>30.9</v>
      </c>
      <c r="H164" s="526"/>
      <c r="I164" s="20">
        <f>G164*((100-H162)/100)</f>
        <v>25.646999999999998</v>
      </c>
      <c r="J164" s="22" t="s">
        <v>18</v>
      </c>
      <c r="K164" s="21">
        <f>G164*((100+H162)/100)</f>
        <v>36.152999999999999</v>
      </c>
      <c r="L164" s="19" t="s">
        <v>191</v>
      </c>
      <c r="M164" s="529"/>
      <c r="N164" s="23">
        <v>121</v>
      </c>
      <c r="O164" s="25">
        <f>N164*((100-H162)/100)</f>
        <v>100.42999999999999</v>
      </c>
      <c r="P164" s="26" t="s">
        <v>18</v>
      </c>
      <c r="Q164" s="461" t="s">
        <v>384</v>
      </c>
      <c r="R164" s="666"/>
      <c r="S164" s="671"/>
      <c r="T164" s="650"/>
    </row>
    <row r="165" spans="1:20">
      <c r="B165" s="305" t="s">
        <v>92</v>
      </c>
      <c r="C165" s="56" t="s">
        <v>172</v>
      </c>
      <c r="D165" s="56" t="s">
        <v>72</v>
      </c>
      <c r="E165" s="14"/>
      <c r="F165" s="15" t="s">
        <v>194</v>
      </c>
      <c r="G165" s="66">
        <v>32.6</v>
      </c>
      <c r="H165" s="526"/>
      <c r="I165" s="20">
        <f>G165*((100-H162)/100)</f>
        <v>27.058</v>
      </c>
      <c r="J165" s="22" t="s">
        <v>18</v>
      </c>
      <c r="K165" s="21">
        <f>G165*((100+H162)/100)</f>
        <v>38.141999999999996</v>
      </c>
      <c r="L165" s="19" t="s">
        <v>191</v>
      </c>
      <c r="M165" s="529"/>
      <c r="N165" s="23">
        <v>127</v>
      </c>
      <c r="O165" s="460" t="s">
        <v>385</v>
      </c>
      <c r="P165" s="26" t="s">
        <v>18</v>
      </c>
      <c r="Q165" s="283">
        <f>N165*((100+H162)/100)</f>
        <v>148.59</v>
      </c>
      <c r="R165" s="666"/>
      <c r="S165" s="671"/>
      <c r="T165" s="650"/>
    </row>
    <row r="166" spans="1:20">
      <c r="B166" s="305" t="s">
        <v>93</v>
      </c>
      <c r="C166" s="56" t="s">
        <v>164</v>
      </c>
      <c r="D166" s="56"/>
      <c r="E166" s="14"/>
      <c r="F166" s="15" t="s">
        <v>194</v>
      </c>
      <c r="G166" s="66">
        <v>33.6</v>
      </c>
      <c r="H166" s="526"/>
      <c r="I166" s="20">
        <f>G166*((100-H162)/100)</f>
        <v>27.887999999999998</v>
      </c>
      <c r="J166" s="22" t="s">
        <v>18</v>
      </c>
      <c r="K166" s="21">
        <f>G166*((100+H162)/100)</f>
        <v>39.311999999999998</v>
      </c>
      <c r="L166" s="19" t="s">
        <v>191</v>
      </c>
      <c r="M166" s="529"/>
      <c r="N166" s="23">
        <v>131</v>
      </c>
      <c r="O166" s="25">
        <f>N166*((100-H162)/100)</f>
        <v>108.72999999999999</v>
      </c>
      <c r="P166" s="26" t="s">
        <v>18</v>
      </c>
      <c r="Q166" s="461" t="s">
        <v>386</v>
      </c>
      <c r="R166" s="666"/>
      <c r="S166" s="671"/>
      <c r="T166" s="650"/>
    </row>
    <row r="167" spans="1:20">
      <c r="B167" s="305" t="s">
        <v>94</v>
      </c>
      <c r="C167" s="60" t="s">
        <v>296</v>
      </c>
      <c r="D167" s="56" t="s">
        <v>91</v>
      </c>
      <c r="E167" s="14"/>
      <c r="F167" s="15" t="s">
        <v>194</v>
      </c>
      <c r="G167" s="66">
        <v>32.299999999999997</v>
      </c>
      <c r="H167" s="526"/>
      <c r="I167" s="20">
        <f>G167*((100-H162)/100)</f>
        <v>26.808999999999997</v>
      </c>
      <c r="J167" s="22" t="s">
        <v>18</v>
      </c>
      <c r="K167" s="21">
        <f>G167*((100+H162)/100)</f>
        <v>37.790999999999997</v>
      </c>
      <c r="L167" s="19" t="s">
        <v>191</v>
      </c>
      <c r="M167" s="529"/>
      <c r="N167" s="23">
        <v>126</v>
      </c>
      <c r="O167" s="25">
        <f>N167*((100-H162)/100)</f>
        <v>104.58</v>
      </c>
      <c r="P167" s="26" t="s">
        <v>18</v>
      </c>
      <c r="Q167" s="461" t="s">
        <v>387</v>
      </c>
      <c r="R167" s="666"/>
      <c r="S167" s="671"/>
      <c r="T167" s="650"/>
    </row>
    <row r="168" spans="1:20" ht="12.75" hidden="1" customHeight="1">
      <c r="B168" s="224"/>
      <c r="C168" s="60" t="s">
        <v>297</v>
      </c>
      <c r="D168" s="56" t="s">
        <v>91</v>
      </c>
      <c r="E168" s="14"/>
      <c r="F168" s="15" t="s">
        <v>194</v>
      </c>
      <c r="G168" s="66"/>
      <c r="H168" s="526"/>
      <c r="I168" s="20">
        <f>G168*((100-H162)/100)</f>
        <v>0</v>
      </c>
      <c r="J168" s="22" t="s">
        <v>18</v>
      </c>
      <c r="K168" s="21">
        <f>G168*((100+H162)/100)</f>
        <v>0</v>
      </c>
      <c r="L168" s="19" t="s">
        <v>191</v>
      </c>
      <c r="M168" s="529"/>
      <c r="N168" s="23">
        <f t="shared" ref="N168" si="11">G168*$M$162</f>
        <v>0</v>
      </c>
      <c r="O168" s="25">
        <f>N168*((100-H162)/100)</f>
        <v>0</v>
      </c>
      <c r="P168" s="26" t="s">
        <v>18</v>
      </c>
      <c r="Q168" s="283">
        <f>N168*((100+H162)/100)</f>
        <v>0</v>
      </c>
      <c r="R168" s="666"/>
      <c r="S168" s="671"/>
      <c r="T168" s="650"/>
    </row>
    <row r="169" spans="1:20">
      <c r="B169" s="305" t="s">
        <v>95</v>
      </c>
      <c r="C169" s="56" t="s">
        <v>299</v>
      </c>
      <c r="D169" s="56" t="s">
        <v>72</v>
      </c>
      <c r="E169" s="14"/>
      <c r="F169" s="15" t="s">
        <v>194</v>
      </c>
      <c r="G169" s="66">
        <v>31.5</v>
      </c>
      <c r="H169" s="526"/>
      <c r="I169" s="20">
        <f>G169*((100-H162)/100)</f>
        <v>26.145</v>
      </c>
      <c r="J169" s="22" t="s">
        <v>18</v>
      </c>
      <c r="K169" s="21">
        <f>G169*((100+H162)/100)</f>
        <v>36.854999999999997</v>
      </c>
      <c r="L169" s="19" t="s">
        <v>191</v>
      </c>
      <c r="M169" s="529"/>
      <c r="N169" s="23">
        <v>123</v>
      </c>
      <c r="O169" s="25">
        <f>N169*((100-H162)/100)</f>
        <v>102.08999999999999</v>
      </c>
      <c r="P169" s="26" t="s">
        <v>18</v>
      </c>
      <c r="Q169" s="283">
        <f>N169*((100+H162)/100)</f>
        <v>143.91</v>
      </c>
      <c r="R169" s="666"/>
      <c r="S169" s="671"/>
      <c r="T169" s="650"/>
    </row>
    <row r="170" spans="1:20">
      <c r="A170" s="363"/>
      <c r="B170" s="306" t="s">
        <v>405</v>
      </c>
      <c r="C170" s="56" t="s">
        <v>305</v>
      </c>
      <c r="D170" s="56" t="s">
        <v>72</v>
      </c>
      <c r="E170" s="14"/>
      <c r="F170" s="15" t="s">
        <v>194</v>
      </c>
      <c r="G170" s="66">
        <v>32.1</v>
      </c>
      <c r="H170" s="526"/>
      <c r="I170" s="20">
        <f>G170*((100-H162)/100)</f>
        <v>26.643000000000001</v>
      </c>
      <c r="J170" s="22" t="s">
        <v>18</v>
      </c>
      <c r="K170" s="21">
        <f>G170*((100+H162)/100)</f>
        <v>37.557000000000002</v>
      </c>
      <c r="L170" s="19" t="s">
        <v>191</v>
      </c>
      <c r="M170" s="529"/>
      <c r="N170" s="23">
        <v>126</v>
      </c>
      <c r="O170" s="460" t="s">
        <v>388</v>
      </c>
      <c r="P170" s="26" t="s">
        <v>18</v>
      </c>
      <c r="Q170" s="283">
        <f>N170*((100+H162)/100)</f>
        <v>147.41999999999999</v>
      </c>
      <c r="R170" s="666"/>
      <c r="S170" s="671"/>
      <c r="T170" s="650"/>
    </row>
    <row r="171" spans="1:20">
      <c r="A171" s="363"/>
      <c r="C171" s="57" t="s">
        <v>67</v>
      </c>
      <c r="D171" s="56" t="s">
        <v>72</v>
      </c>
      <c r="E171" s="14"/>
      <c r="F171" s="15" t="s">
        <v>194</v>
      </c>
      <c r="G171" s="66">
        <v>31.2</v>
      </c>
      <c r="H171" s="526"/>
      <c r="I171" s="20">
        <f>G171*((100-H162)/100)</f>
        <v>25.895999999999997</v>
      </c>
      <c r="J171" s="22" t="s">
        <v>18</v>
      </c>
      <c r="K171" s="21">
        <f>G171*((100+H162)/100)</f>
        <v>36.503999999999998</v>
      </c>
      <c r="L171" s="19" t="s">
        <v>191</v>
      </c>
      <c r="M171" s="529"/>
      <c r="N171" s="23">
        <v>122</v>
      </c>
      <c r="O171" s="25">
        <f>N171*((100-H162)/100)</f>
        <v>101.25999999999999</v>
      </c>
      <c r="P171" s="26" t="s">
        <v>18</v>
      </c>
      <c r="Q171" s="283">
        <f>N171*((100+H162)/100)</f>
        <v>142.73999999999998</v>
      </c>
      <c r="R171" s="666"/>
      <c r="S171" s="671"/>
      <c r="T171" s="650"/>
    </row>
    <row r="172" spans="1:20">
      <c r="A172" s="363"/>
      <c r="B172" s="208"/>
      <c r="C172" s="57" t="s">
        <v>310</v>
      </c>
      <c r="D172" s="56" t="s">
        <v>72</v>
      </c>
      <c r="E172" s="14"/>
      <c r="F172" s="15" t="s">
        <v>194</v>
      </c>
      <c r="G172" s="66">
        <v>31.8</v>
      </c>
      <c r="H172" s="526"/>
      <c r="I172" s="20">
        <f>G172*((100-H162)/100)</f>
        <v>26.393999999999998</v>
      </c>
      <c r="J172" s="22" t="s">
        <v>18</v>
      </c>
      <c r="K172" s="21">
        <f>G172*((100+H162)/100)</f>
        <v>37.205999999999996</v>
      </c>
      <c r="L172" s="19" t="s">
        <v>191</v>
      </c>
      <c r="M172" s="529"/>
      <c r="N172" s="23">
        <v>124</v>
      </c>
      <c r="O172" s="25">
        <f>N172*((100-H162)/100)</f>
        <v>102.92</v>
      </c>
      <c r="P172" s="26" t="s">
        <v>18</v>
      </c>
      <c r="Q172" s="283">
        <f>N172*((100+H162)/100)</f>
        <v>145.07999999999998</v>
      </c>
      <c r="R172" s="666"/>
      <c r="S172" s="671"/>
      <c r="T172" s="650"/>
    </row>
    <row r="173" spans="1:20">
      <c r="B173" s="224"/>
      <c r="C173" s="83" t="s">
        <v>174</v>
      </c>
      <c r="D173" s="75" t="s">
        <v>315</v>
      </c>
      <c r="E173" s="19"/>
      <c r="F173" s="15" t="s">
        <v>194</v>
      </c>
      <c r="G173" s="66">
        <v>29.8</v>
      </c>
      <c r="H173" s="526"/>
      <c r="I173" s="20">
        <f>G173*((100-H162)/100)</f>
        <v>24.733999999999998</v>
      </c>
      <c r="J173" s="22" t="s">
        <v>18</v>
      </c>
      <c r="K173" s="21">
        <f>G173*((100+H162)/100)</f>
        <v>34.866</v>
      </c>
      <c r="L173" s="19" t="s">
        <v>191</v>
      </c>
      <c r="M173" s="529"/>
      <c r="N173" s="23">
        <v>117</v>
      </c>
      <c r="O173" s="462" t="s">
        <v>389</v>
      </c>
      <c r="P173" s="26" t="s">
        <v>18</v>
      </c>
      <c r="Q173" s="461" t="s">
        <v>390</v>
      </c>
      <c r="R173" s="666"/>
      <c r="S173" s="671"/>
      <c r="T173" s="650"/>
    </row>
    <row r="174" spans="1:20">
      <c r="B174" s="224"/>
      <c r="C174" s="81"/>
      <c r="D174" s="75" t="s">
        <v>316</v>
      </c>
      <c r="E174" s="19"/>
      <c r="F174" s="15" t="s">
        <v>194</v>
      </c>
      <c r="G174" s="66">
        <v>30.3</v>
      </c>
      <c r="H174" s="526"/>
      <c r="I174" s="20">
        <f>G174*((100-H162)/100)</f>
        <v>25.149000000000001</v>
      </c>
      <c r="J174" s="22" t="s">
        <v>18</v>
      </c>
      <c r="K174" s="21">
        <f>G174*((100+H162)/100)</f>
        <v>35.451000000000001</v>
      </c>
      <c r="L174" s="19" t="s">
        <v>191</v>
      </c>
      <c r="M174" s="529"/>
      <c r="N174" s="23">
        <v>118</v>
      </c>
      <c r="O174" s="462" t="s">
        <v>391</v>
      </c>
      <c r="P174" s="26" t="s">
        <v>18</v>
      </c>
      <c r="Q174" s="461" t="s">
        <v>392</v>
      </c>
      <c r="R174" s="666"/>
      <c r="S174" s="671"/>
      <c r="T174" s="650"/>
    </row>
    <row r="175" spans="1:20" ht="13.5" thickBot="1">
      <c r="B175" s="322"/>
      <c r="C175" s="254" t="s">
        <v>319</v>
      </c>
      <c r="D175" s="254" t="s">
        <v>73</v>
      </c>
      <c r="E175" s="255"/>
      <c r="F175" s="320" t="s">
        <v>194</v>
      </c>
      <c r="G175" s="256">
        <v>26.5</v>
      </c>
      <c r="H175" s="527"/>
      <c r="I175" s="257">
        <f>G175*((100-H162)/100)</f>
        <v>21.994999999999997</v>
      </c>
      <c r="J175" s="233" t="s">
        <v>18</v>
      </c>
      <c r="K175" s="258">
        <f>G175*((100+H162)/100)</f>
        <v>31.004999999999999</v>
      </c>
      <c r="L175" s="241" t="s">
        <v>191</v>
      </c>
      <c r="M175" s="530"/>
      <c r="N175" s="263">
        <v>104</v>
      </c>
      <c r="O175" s="257">
        <f>N175*((100-H162)/100)</f>
        <v>86.32</v>
      </c>
      <c r="P175" s="265" t="s">
        <v>18</v>
      </c>
      <c r="Q175" s="463" t="s">
        <v>393</v>
      </c>
      <c r="R175" s="666"/>
      <c r="S175" s="670"/>
      <c r="T175" s="651"/>
    </row>
    <row r="176" spans="1:20" ht="13.15" customHeight="1" thickTop="1">
      <c r="B176" s="591" t="s">
        <v>47</v>
      </c>
      <c r="C176" s="195" t="str">
        <f>INFO!$B$28</f>
        <v>DiaSys</v>
      </c>
      <c r="D176" s="81" t="s">
        <v>151</v>
      </c>
      <c r="E176" s="169" t="s">
        <v>150</v>
      </c>
      <c r="F176" s="312" t="s">
        <v>194</v>
      </c>
      <c r="G176" s="437">
        <v>2.376362963333333</v>
      </c>
      <c r="H176" s="525" t="str">
        <f>INFO!B45</f>
        <v>26</v>
      </c>
      <c r="I176" s="86">
        <f>G176*((100-H176)/100)</f>
        <v>1.7585085928666664</v>
      </c>
      <c r="J176" s="117" t="s">
        <v>18</v>
      </c>
      <c r="K176" s="87">
        <f>G176*((100+H176)/100)</f>
        <v>2.9942173337999995</v>
      </c>
      <c r="L176" s="169" t="s">
        <v>191</v>
      </c>
      <c r="M176" s="558">
        <v>2.4306999999999999</v>
      </c>
      <c r="N176" s="191">
        <f>G176*$M$176</f>
        <v>5.7762254549743322</v>
      </c>
      <c r="O176" s="86">
        <f>N176*((100-H176)/100)</f>
        <v>4.2744068366810062</v>
      </c>
      <c r="P176" s="117" t="s">
        <v>18</v>
      </c>
      <c r="Q176" s="348">
        <f>N176*((100+H176)/100)</f>
        <v>7.2780440732676581</v>
      </c>
      <c r="R176" s="666"/>
      <c r="S176" s="646">
        <f>STDEV(G176:G190)/AVERAGE(G176:G190)</f>
        <v>9.8162698583713459E-2</v>
      </c>
      <c r="T176" s="639">
        <f>(G176/G183)-1</f>
        <v>-0.1066304649122809</v>
      </c>
    </row>
    <row r="177" spans="1:20">
      <c r="B177" s="587"/>
      <c r="C177" s="83" t="s">
        <v>160</v>
      </c>
      <c r="D177" s="75" t="s">
        <v>270</v>
      </c>
      <c r="E177" s="19" t="s">
        <v>271</v>
      </c>
      <c r="F177" s="15" t="s">
        <v>194</v>
      </c>
      <c r="G177" s="18">
        <v>1.9339999999999999</v>
      </c>
      <c r="H177" s="526"/>
      <c r="I177" s="17">
        <f>G177*((100-H176)/100)</f>
        <v>1.43116</v>
      </c>
      <c r="J177" s="117" t="s">
        <v>18</v>
      </c>
      <c r="K177" s="82">
        <f>G177*((100+H176)/100)</f>
        <v>2.4368400000000001</v>
      </c>
      <c r="L177" s="19" t="s">
        <v>191</v>
      </c>
      <c r="M177" s="559"/>
      <c r="N177" s="18">
        <f>G177*M176</f>
        <v>4.7009737999999999</v>
      </c>
      <c r="O177" s="17">
        <f>N177*((100-H176)/100)</f>
        <v>3.478720612</v>
      </c>
      <c r="P177" s="117" t="s">
        <v>18</v>
      </c>
      <c r="Q177" s="223">
        <f>N177*((100+H176)/100)</f>
        <v>5.9232269879999997</v>
      </c>
      <c r="R177" s="666"/>
      <c r="S177" s="647"/>
      <c r="T177" s="640"/>
    </row>
    <row r="178" spans="1:20">
      <c r="B178" s="226" t="s">
        <v>23</v>
      </c>
      <c r="C178" s="81"/>
      <c r="D178" s="75" t="s">
        <v>189</v>
      </c>
      <c r="E178" s="19" t="s">
        <v>272</v>
      </c>
      <c r="F178" s="15" t="s">
        <v>194</v>
      </c>
      <c r="G178" s="18">
        <v>2.5870000000000002</v>
      </c>
      <c r="H178" s="526"/>
      <c r="I178" s="17">
        <f>G178*((100-H176)/100)</f>
        <v>1.9143800000000002</v>
      </c>
      <c r="J178" s="117" t="s">
        <v>18</v>
      </c>
      <c r="K178" s="82">
        <f>G178*((100+H176)/100)</f>
        <v>3.2596200000000004</v>
      </c>
      <c r="L178" s="19" t="s">
        <v>191</v>
      </c>
      <c r="M178" s="559"/>
      <c r="N178" s="18">
        <f>G178*$M$176</f>
        <v>6.2882208999999998</v>
      </c>
      <c r="O178" s="17">
        <f>N178*((100-H176)/100)</f>
        <v>4.6532834659999995</v>
      </c>
      <c r="P178" s="117" t="s">
        <v>18</v>
      </c>
      <c r="Q178" s="223">
        <f>N178*((100+H176)/100)</f>
        <v>7.923158334</v>
      </c>
      <c r="R178" s="666"/>
      <c r="S178" s="647"/>
      <c r="T178" s="640"/>
    </row>
    <row r="179" spans="1:20" ht="13.15" customHeight="1">
      <c r="A179" s="363"/>
      <c r="B179" s="84" t="s">
        <v>48</v>
      </c>
      <c r="C179" s="84" t="s">
        <v>159</v>
      </c>
      <c r="D179" s="75" t="s">
        <v>81</v>
      </c>
      <c r="E179" s="19"/>
      <c r="F179" s="15" t="s">
        <v>194</v>
      </c>
      <c r="G179" s="18">
        <v>2.3740000000000001</v>
      </c>
      <c r="H179" s="526"/>
      <c r="I179" s="17">
        <f>G179*((100-H176)/100)</f>
        <v>1.7567600000000001</v>
      </c>
      <c r="J179" s="117" t="s">
        <v>18</v>
      </c>
      <c r="K179" s="82">
        <f>G179*((100+H176)/100)</f>
        <v>2.9912400000000003</v>
      </c>
      <c r="L179" s="19" t="s">
        <v>191</v>
      </c>
      <c r="M179" s="559"/>
      <c r="N179" s="18">
        <f>G179*$M$176</f>
        <v>5.7704817999999998</v>
      </c>
      <c r="O179" s="17">
        <f>N179*((100-H176)/100)</f>
        <v>4.2701565319999997</v>
      </c>
      <c r="P179" s="117" t="s">
        <v>18</v>
      </c>
      <c r="Q179" s="223">
        <f>N179*((100+H176)/100)</f>
        <v>7.2708070679999999</v>
      </c>
      <c r="R179" s="666"/>
      <c r="S179" s="647"/>
      <c r="T179" s="640"/>
    </row>
    <row r="180" spans="1:20">
      <c r="A180" s="363"/>
      <c r="B180" s="84" t="s">
        <v>49</v>
      </c>
      <c r="C180" s="75" t="s">
        <v>172</v>
      </c>
      <c r="D180" s="75" t="s">
        <v>78</v>
      </c>
      <c r="E180" s="19"/>
      <c r="F180" s="15" t="s">
        <v>194</v>
      </c>
      <c r="G180" s="18">
        <v>2.41</v>
      </c>
      <c r="H180" s="526"/>
      <c r="I180" s="17">
        <f>G180*((100-H176)/100)</f>
        <v>1.7834000000000001</v>
      </c>
      <c r="J180" s="117" t="s">
        <v>18</v>
      </c>
      <c r="K180" s="82">
        <f>G180*((100+H176)/100)</f>
        <v>3.0366000000000004</v>
      </c>
      <c r="L180" s="19" t="s">
        <v>191</v>
      </c>
      <c r="M180" s="559"/>
      <c r="N180" s="18">
        <f>G180*$M$176</f>
        <v>5.8579869999999996</v>
      </c>
      <c r="O180" s="17">
        <f>N180*((100-H176)/100)</f>
        <v>4.3349103799999993</v>
      </c>
      <c r="P180" s="117" t="s">
        <v>18</v>
      </c>
      <c r="Q180" s="223">
        <f>N180*((100+H176)/100)</f>
        <v>7.3810636199999999</v>
      </c>
      <c r="R180" s="666"/>
      <c r="S180" s="647"/>
      <c r="T180" s="640"/>
    </row>
    <row r="181" spans="1:20">
      <c r="A181" s="363"/>
      <c r="B181" s="306" t="s">
        <v>406</v>
      </c>
      <c r="C181" s="81" t="s">
        <v>296</v>
      </c>
      <c r="D181" s="75" t="s">
        <v>80</v>
      </c>
      <c r="E181" s="19"/>
      <c r="F181" s="15" t="s">
        <v>194</v>
      </c>
      <c r="G181" s="18">
        <v>2.8050000000000002</v>
      </c>
      <c r="H181" s="526"/>
      <c r="I181" s="17">
        <f>G181*((100-H176)/100)</f>
        <v>2.0756999999999999</v>
      </c>
      <c r="J181" s="117" t="s">
        <v>18</v>
      </c>
      <c r="K181" s="82">
        <f>G181*((100+H176)/100)</f>
        <v>3.5343000000000004</v>
      </c>
      <c r="L181" s="19" t="s">
        <v>191</v>
      </c>
      <c r="M181" s="559"/>
      <c r="N181" s="18">
        <f>G181*$M$176</f>
        <v>6.8181134999999999</v>
      </c>
      <c r="O181" s="17">
        <f>N181*((100-H176)/100)</f>
        <v>5.0454039899999996</v>
      </c>
      <c r="P181" s="117" t="s">
        <v>18</v>
      </c>
      <c r="Q181" s="223">
        <f>N181*((100+H176)/100)</f>
        <v>8.5908230099999994</v>
      </c>
      <c r="R181" s="666"/>
      <c r="S181" s="647"/>
      <c r="T181" s="640"/>
    </row>
    <row r="182" spans="1:20" ht="12.75" hidden="1" customHeight="1">
      <c r="A182" s="363"/>
      <c r="B182" s="84"/>
      <c r="C182" s="81" t="s">
        <v>297</v>
      </c>
      <c r="D182" s="75" t="s">
        <v>163</v>
      </c>
      <c r="E182" s="19"/>
      <c r="F182" s="15" t="s">
        <v>194</v>
      </c>
      <c r="G182" s="18"/>
      <c r="H182" s="526"/>
      <c r="I182" s="17">
        <f>G182*((100-H176)/100)</f>
        <v>0</v>
      </c>
      <c r="J182" s="117" t="s">
        <v>18</v>
      </c>
      <c r="K182" s="82">
        <f>G182*((100+H176)/100)</f>
        <v>0</v>
      </c>
      <c r="L182" s="19" t="s">
        <v>191</v>
      </c>
      <c r="M182" s="559"/>
      <c r="N182" s="170">
        <f>G182*$M$176</f>
        <v>0</v>
      </c>
      <c r="O182" s="17">
        <f>N182*((100-H176)/100)</f>
        <v>0</v>
      </c>
      <c r="P182" s="117" t="s">
        <v>18</v>
      </c>
      <c r="Q182" s="223">
        <f>N182*((100+H176)/100)</f>
        <v>0</v>
      </c>
      <c r="R182" s="666"/>
      <c r="S182" s="647"/>
      <c r="T182" s="640"/>
    </row>
    <row r="183" spans="1:20">
      <c r="B183" s="224"/>
      <c r="C183" s="83" t="s">
        <v>299</v>
      </c>
      <c r="D183" s="75" t="s">
        <v>79</v>
      </c>
      <c r="E183" s="19"/>
      <c r="F183" s="15" t="s">
        <v>194</v>
      </c>
      <c r="G183" s="18">
        <v>2.66</v>
      </c>
      <c r="H183" s="526"/>
      <c r="I183" s="17">
        <f>G183*((100-H176)/100)</f>
        <v>1.9684000000000001</v>
      </c>
      <c r="J183" s="117" t="s">
        <v>18</v>
      </c>
      <c r="K183" s="82">
        <f>G183*((100+H176)/100)</f>
        <v>3.3516000000000004</v>
      </c>
      <c r="L183" s="19" t="s">
        <v>191</v>
      </c>
      <c r="M183" s="559"/>
      <c r="N183" s="18">
        <v>6.46</v>
      </c>
      <c r="O183" s="17">
        <f>N183*((100-H176)/100)</f>
        <v>4.7804000000000002</v>
      </c>
      <c r="P183" s="117" t="s">
        <v>18</v>
      </c>
      <c r="Q183" s="223">
        <f>N183*((100+H176)/100)</f>
        <v>8.1395999999999997</v>
      </c>
      <c r="R183" s="666"/>
      <c r="S183" s="647"/>
      <c r="T183" s="640"/>
    </row>
    <row r="184" spans="1:20">
      <c r="B184" s="224"/>
      <c r="C184" s="81"/>
      <c r="D184" s="75" t="s">
        <v>374</v>
      </c>
      <c r="E184" s="19"/>
      <c r="F184" s="15" t="s">
        <v>194</v>
      </c>
      <c r="G184" s="18">
        <v>2.11</v>
      </c>
      <c r="H184" s="526"/>
      <c r="I184" s="17">
        <f>G184*((100-H176)/100)</f>
        <v>1.5613999999999999</v>
      </c>
      <c r="J184" s="117" t="s">
        <v>18</v>
      </c>
      <c r="K184" s="82">
        <f>G184*((100+H176)/100)</f>
        <v>2.6585999999999999</v>
      </c>
      <c r="L184" s="19" t="s">
        <v>191</v>
      </c>
      <c r="M184" s="559"/>
      <c r="N184" s="18">
        <v>5.12</v>
      </c>
      <c r="O184" s="17">
        <f>N184*((100-H176)/100)</f>
        <v>3.7888000000000002</v>
      </c>
      <c r="P184" s="117"/>
      <c r="Q184" s="223">
        <f>N184*((100+H176)/100)</f>
        <v>6.4512</v>
      </c>
      <c r="R184" s="666"/>
      <c r="S184" s="647"/>
      <c r="T184" s="640"/>
    </row>
    <row r="185" spans="1:20">
      <c r="B185" s="224"/>
      <c r="C185" s="75" t="s">
        <v>305</v>
      </c>
      <c r="D185" s="75" t="s">
        <v>78</v>
      </c>
      <c r="E185" s="19"/>
      <c r="F185" s="15" t="s">
        <v>194</v>
      </c>
      <c r="G185" s="18">
        <v>2.52</v>
      </c>
      <c r="H185" s="526"/>
      <c r="I185" s="17">
        <f>G185*((100-H176)/100)</f>
        <v>1.8648</v>
      </c>
      <c r="J185" s="117" t="s">
        <v>18</v>
      </c>
      <c r="K185" s="82">
        <f>G185*((100+H176)/100)</f>
        <v>3.1752000000000002</v>
      </c>
      <c r="L185" s="19" t="s">
        <v>191</v>
      </c>
      <c r="M185" s="559"/>
      <c r="N185" s="18">
        <v>6.12</v>
      </c>
      <c r="O185" s="17">
        <f>N185*((100-H176)/100)</f>
        <v>4.5288000000000004</v>
      </c>
      <c r="P185" s="117" t="s">
        <v>18</v>
      </c>
      <c r="Q185" s="223">
        <f>N185*((100+H176)/100)</f>
        <v>7.7111999999999998</v>
      </c>
      <c r="R185" s="666"/>
      <c r="S185" s="647"/>
      <c r="T185" s="640"/>
    </row>
    <row r="186" spans="1:20">
      <c r="B186" s="224"/>
      <c r="C186" s="75" t="s">
        <v>67</v>
      </c>
      <c r="D186" s="75" t="s">
        <v>79</v>
      </c>
      <c r="E186" s="19"/>
      <c r="F186" s="15" t="s">
        <v>194</v>
      </c>
      <c r="G186" s="18">
        <v>2.1640000000000001</v>
      </c>
      <c r="H186" s="526"/>
      <c r="I186" s="17">
        <f>G186*((100-H176)/100)</f>
        <v>1.6013600000000001</v>
      </c>
      <c r="J186" s="117" t="s">
        <v>18</v>
      </c>
      <c r="K186" s="82">
        <f>G186*((100+H176)/100)</f>
        <v>2.7266400000000002</v>
      </c>
      <c r="L186" s="19" t="s">
        <v>191</v>
      </c>
      <c r="M186" s="559"/>
      <c r="N186" s="18">
        <f>G186*$M$176</f>
        <v>5.2600347999999997</v>
      </c>
      <c r="O186" s="17">
        <f>N186*((100-H176)/100)</f>
        <v>3.8924257519999999</v>
      </c>
      <c r="P186" s="117" t="s">
        <v>18</v>
      </c>
      <c r="Q186" s="223">
        <f>N186*((100+H176)/100)</f>
        <v>6.6276438479999999</v>
      </c>
      <c r="R186" s="666"/>
      <c r="S186" s="647"/>
      <c r="T186" s="640"/>
    </row>
    <row r="187" spans="1:20" ht="12.75" hidden="1" customHeight="1">
      <c r="B187" s="226"/>
      <c r="C187" s="75"/>
      <c r="D187" s="75"/>
      <c r="E187" s="19"/>
      <c r="F187" s="15" t="s">
        <v>194</v>
      </c>
      <c r="G187" s="18"/>
      <c r="H187" s="526"/>
      <c r="I187" s="17">
        <f>G187*((100-H176)/100)</f>
        <v>0</v>
      </c>
      <c r="J187" s="117" t="s">
        <v>18</v>
      </c>
      <c r="K187" s="82">
        <f>G187*((100+H176)/100)</f>
        <v>0</v>
      </c>
      <c r="L187" s="19" t="s">
        <v>191</v>
      </c>
      <c r="M187" s="559"/>
      <c r="N187" s="170">
        <f>G187*$M$176</f>
        <v>0</v>
      </c>
      <c r="O187" s="17">
        <f>N187*((100-H176)/100)</f>
        <v>0</v>
      </c>
      <c r="P187" s="117" t="s">
        <v>18</v>
      </c>
      <c r="Q187" s="223">
        <f>N187*((100+H176)/100)</f>
        <v>0</v>
      </c>
      <c r="R187" s="666"/>
      <c r="S187" s="647"/>
      <c r="T187" s="640"/>
    </row>
    <row r="188" spans="1:20">
      <c r="B188" s="226"/>
      <c r="C188" s="75" t="s">
        <v>310</v>
      </c>
      <c r="D188" s="75" t="s">
        <v>78</v>
      </c>
      <c r="E188" s="19"/>
      <c r="F188" s="15" t="s">
        <v>194</v>
      </c>
      <c r="G188" s="18">
        <v>2.524</v>
      </c>
      <c r="H188" s="526"/>
      <c r="I188" s="17">
        <f>G188*((100-H176)/100)</f>
        <v>1.8677600000000001</v>
      </c>
      <c r="J188" s="117" t="s">
        <v>18</v>
      </c>
      <c r="K188" s="82">
        <f>G188*((100+H176)/100)</f>
        <v>3.18024</v>
      </c>
      <c r="L188" s="19" t="s">
        <v>191</v>
      </c>
      <c r="M188" s="559"/>
      <c r="N188" s="18">
        <v>6.12</v>
      </c>
      <c r="O188" s="17">
        <f>N188*((100-H176)/100)</f>
        <v>4.5288000000000004</v>
      </c>
      <c r="P188" s="117" t="s">
        <v>18</v>
      </c>
      <c r="Q188" s="223">
        <f>N188*((100+H176)/100)</f>
        <v>7.7111999999999998</v>
      </c>
      <c r="R188" s="666"/>
      <c r="S188" s="647"/>
      <c r="T188" s="640"/>
    </row>
    <row r="189" spans="1:20">
      <c r="B189" s="226"/>
      <c r="C189" s="75" t="s">
        <v>174</v>
      </c>
      <c r="D189" s="75" t="s">
        <v>82</v>
      </c>
      <c r="E189" s="19"/>
      <c r="F189" s="15" t="s">
        <v>194</v>
      </c>
      <c r="G189" s="18">
        <v>2.5099999999999998</v>
      </c>
      <c r="H189" s="526"/>
      <c r="I189" s="17">
        <f>G189*((100-H176)/100)</f>
        <v>1.8573999999999997</v>
      </c>
      <c r="J189" s="117" t="s">
        <v>18</v>
      </c>
      <c r="K189" s="82">
        <f>G189*((100+H176)/100)</f>
        <v>3.1625999999999999</v>
      </c>
      <c r="L189" s="19" t="s">
        <v>191</v>
      </c>
      <c r="M189" s="559"/>
      <c r="N189" s="18">
        <f>G189*$M$176</f>
        <v>6.1010569999999991</v>
      </c>
      <c r="O189" s="17">
        <f>N189*((100-H176)/100)</f>
        <v>4.5147821799999992</v>
      </c>
      <c r="P189" s="117" t="s">
        <v>18</v>
      </c>
      <c r="Q189" s="223">
        <f>N189*((100+H176)/100)</f>
        <v>7.6873318199999989</v>
      </c>
      <c r="R189" s="666"/>
      <c r="S189" s="647"/>
      <c r="T189" s="640"/>
    </row>
    <row r="190" spans="1:20" ht="13.5" thickBot="1">
      <c r="B190" s="228"/>
      <c r="C190" s="240" t="s">
        <v>319</v>
      </c>
      <c r="D190" s="240" t="s">
        <v>82</v>
      </c>
      <c r="E190" s="241"/>
      <c r="F190" s="320" t="s">
        <v>194</v>
      </c>
      <c r="G190" s="275">
        <v>2.544</v>
      </c>
      <c r="H190" s="527"/>
      <c r="I190" s="276">
        <f>G190*((100-H176)/100)</f>
        <v>1.88256</v>
      </c>
      <c r="J190" s="238" t="s">
        <v>18</v>
      </c>
      <c r="K190" s="277">
        <f>G190*((100+H176)/100)</f>
        <v>3.2054400000000003</v>
      </c>
      <c r="L190" s="241" t="s">
        <v>191</v>
      </c>
      <c r="M190" s="560"/>
      <c r="N190" s="275">
        <f>G190*$M$176</f>
        <v>6.1837007999999996</v>
      </c>
      <c r="O190" s="276">
        <f>N190*((100-H176)/100)</f>
        <v>4.575938592</v>
      </c>
      <c r="P190" s="238" t="s">
        <v>18</v>
      </c>
      <c r="Q190" s="291">
        <f>N190*((100+H176)/100)</f>
        <v>7.7914630079999991</v>
      </c>
      <c r="R190" s="666"/>
      <c r="S190" s="645"/>
      <c r="T190" s="641"/>
    </row>
    <row r="191" spans="1:20" ht="13.15" hidden="1" customHeight="1" thickTop="1">
      <c r="B191" s="585" t="s">
        <v>97</v>
      </c>
      <c r="C191" s="212" t="str">
        <f>INFO!$B$28</f>
        <v>DiaSys</v>
      </c>
      <c r="D191" s="213" t="s">
        <v>322</v>
      </c>
      <c r="E191" s="214"/>
      <c r="F191" s="317" t="s">
        <v>194</v>
      </c>
      <c r="G191" s="279"/>
      <c r="H191" s="531" t="str">
        <f>INFO!B46</f>
        <v>13</v>
      </c>
      <c r="I191" s="243">
        <f>G191*((100-H191)/100)</f>
        <v>0</v>
      </c>
      <c r="J191" s="217" t="s">
        <v>18</v>
      </c>
      <c r="K191" s="218">
        <f>G191*((100+H191)/100)</f>
        <v>0</v>
      </c>
      <c r="L191" s="214" t="s">
        <v>191</v>
      </c>
      <c r="M191" s="532" t="s">
        <v>347</v>
      </c>
      <c r="N191" s="244"/>
      <c r="O191" s="243">
        <f>N191*((100-H191)/100)</f>
        <v>0</v>
      </c>
      <c r="P191" s="217" t="s">
        <v>18</v>
      </c>
      <c r="Q191" s="287">
        <f>N191*((100+H191)/100)</f>
        <v>0</v>
      </c>
      <c r="R191" s="666"/>
      <c r="S191" s="646">
        <f>STDEV(G191:G203)/AVERAGE(G191:G203)</f>
        <v>3.9986513419887244E-2</v>
      </c>
      <c r="T191" s="639">
        <f>(G191/G197)-1</f>
        <v>-1</v>
      </c>
    </row>
    <row r="192" spans="1:20" ht="13.5" thickTop="1">
      <c r="B192" s="587"/>
      <c r="C192" s="83" t="s">
        <v>160</v>
      </c>
      <c r="D192" s="75" t="s">
        <v>72</v>
      </c>
      <c r="E192" s="19" t="s">
        <v>269</v>
      </c>
      <c r="F192" s="15" t="s">
        <v>194</v>
      </c>
      <c r="G192" s="66">
        <v>81.599999999999994</v>
      </c>
      <c r="H192" s="526"/>
      <c r="I192" s="20">
        <f>G192*((100-H191)/100)</f>
        <v>70.99199999999999</v>
      </c>
      <c r="J192" s="22" t="s">
        <v>18</v>
      </c>
      <c r="K192" s="21">
        <f>G192*((100+H191)/100)</f>
        <v>92.207999999999984</v>
      </c>
      <c r="L192" s="19" t="s">
        <v>191</v>
      </c>
      <c r="M192" s="529"/>
      <c r="N192" s="23">
        <f>G192*$M$191</f>
        <v>187.67999999999998</v>
      </c>
      <c r="O192" s="25">
        <f>N192*((100-H191)/100)</f>
        <v>163.28159999999997</v>
      </c>
      <c r="P192" s="26" t="s">
        <v>18</v>
      </c>
      <c r="Q192" s="283">
        <f>N192*((100+H191)/100)</f>
        <v>212.07839999999996</v>
      </c>
      <c r="R192" s="666"/>
      <c r="S192" s="647"/>
      <c r="T192" s="640"/>
    </row>
    <row r="193" spans="1:20">
      <c r="B193" s="590"/>
      <c r="C193" s="57" t="s">
        <v>159</v>
      </c>
      <c r="D193" s="56" t="s">
        <v>72</v>
      </c>
      <c r="E193" s="14"/>
      <c r="F193" s="15" t="s">
        <v>194</v>
      </c>
      <c r="G193" s="66">
        <v>84.2</v>
      </c>
      <c r="H193" s="526"/>
      <c r="I193" s="20">
        <f>G193*((100-H191)/100)</f>
        <v>73.254000000000005</v>
      </c>
      <c r="J193" s="22" t="s">
        <v>18</v>
      </c>
      <c r="K193" s="21">
        <f>G193*((100+H191)/100)</f>
        <v>95.146000000000001</v>
      </c>
      <c r="L193" s="19" t="s">
        <v>191</v>
      </c>
      <c r="M193" s="529"/>
      <c r="N193" s="23">
        <f t="shared" ref="N193:N203" si="12">G193*$M$191</f>
        <v>193.66</v>
      </c>
      <c r="O193" s="25">
        <f>N193*((100-H191)/100)</f>
        <v>168.48419999999999</v>
      </c>
      <c r="P193" s="26" t="s">
        <v>18</v>
      </c>
      <c r="Q193" s="283">
        <f>N193*((100+H191)/100)</f>
        <v>218.83579999999998</v>
      </c>
      <c r="R193" s="666"/>
      <c r="S193" s="647"/>
      <c r="T193" s="640"/>
    </row>
    <row r="194" spans="1:20">
      <c r="B194" s="306" t="s">
        <v>98</v>
      </c>
      <c r="C194" s="56" t="s">
        <v>172</v>
      </c>
      <c r="D194" s="56" t="s">
        <v>72</v>
      </c>
      <c r="E194" s="14"/>
      <c r="F194" s="15" t="s">
        <v>194</v>
      </c>
      <c r="G194" s="66">
        <v>81.7</v>
      </c>
      <c r="H194" s="526"/>
      <c r="I194" s="20">
        <f>G194*((100-H191)/100)</f>
        <v>71.079000000000008</v>
      </c>
      <c r="J194" s="22" t="s">
        <v>18</v>
      </c>
      <c r="K194" s="21">
        <f>G194*((100+H191)/100)</f>
        <v>92.320999999999998</v>
      </c>
      <c r="L194" s="19" t="s">
        <v>191</v>
      </c>
      <c r="M194" s="529"/>
      <c r="N194" s="23">
        <f t="shared" si="12"/>
        <v>187.91</v>
      </c>
      <c r="O194" s="25">
        <f>N194*((100-H191)/100)</f>
        <v>163.48169999999999</v>
      </c>
      <c r="P194" s="26" t="s">
        <v>18</v>
      </c>
      <c r="Q194" s="283">
        <f>N194*((100+H191)/100)</f>
        <v>212.33829999999998</v>
      </c>
      <c r="R194" s="666"/>
      <c r="S194" s="647"/>
      <c r="T194" s="640"/>
    </row>
    <row r="195" spans="1:20">
      <c r="B195" s="306" t="s">
        <v>99</v>
      </c>
      <c r="C195" s="56" t="s">
        <v>164</v>
      </c>
      <c r="D195" s="56"/>
      <c r="E195" s="14"/>
      <c r="F195" s="15" t="s">
        <v>194</v>
      </c>
      <c r="G195" s="66">
        <v>84.8</v>
      </c>
      <c r="H195" s="526"/>
      <c r="I195" s="20">
        <f>G195*((100-H191)/100)</f>
        <v>73.775999999999996</v>
      </c>
      <c r="J195" s="22" t="s">
        <v>18</v>
      </c>
      <c r="K195" s="21">
        <f>G195*((100+H191)/100)</f>
        <v>95.823999999999984</v>
      </c>
      <c r="L195" s="19" t="s">
        <v>191</v>
      </c>
      <c r="M195" s="529"/>
      <c r="N195" s="23">
        <f t="shared" si="12"/>
        <v>195.04</v>
      </c>
      <c r="O195" s="25">
        <f>N195*((100-H191)/100)</f>
        <v>169.6848</v>
      </c>
      <c r="P195" s="26" t="s">
        <v>18</v>
      </c>
      <c r="Q195" s="283">
        <f>N195*((100+H191)/100)</f>
        <v>220.39519999999996</v>
      </c>
      <c r="R195" s="666"/>
      <c r="S195" s="647"/>
      <c r="T195" s="640"/>
    </row>
    <row r="196" spans="1:20">
      <c r="B196" s="306" t="s">
        <v>100</v>
      </c>
      <c r="C196" s="60" t="s">
        <v>296</v>
      </c>
      <c r="D196" s="56" t="s">
        <v>91</v>
      </c>
      <c r="E196" s="14"/>
      <c r="F196" s="15" t="s">
        <v>194</v>
      </c>
      <c r="G196" s="66">
        <v>90</v>
      </c>
      <c r="H196" s="526"/>
      <c r="I196" s="20">
        <f>G196*((100-H191)/100)</f>
        <v>78.3</v>
      </c>
      <c r="J196" s="22" t="s">
        <v>18</v>
      </c>
      <c r="K196" s="24">
        <f>G196*((100+H191)/100)</f>
        <v>101.69999999999999</v>
      </c>
      <c r="L196" s="19" t="s">
        <v>191</v>
      </c>
      <c r="M196" s="529"/>
      <c r="N196" s="23">
        <f t="shared" si="12"/>
        <v>206.99999999999997</v>
      </c>
      <c r="O196" s="25">
        <f>N196*((100-H191)/100)</f>
        <v>180.08999999999997</v>
      </c>
      <c r="P196" s="26" t="s">
        <v>18</v>
      </c>
      <c r="Q196" s="283">
        <f>N196*((100+H191)/100)</f>
        <v>233.90999999999994</v>
      </c>
      <c r="R196" s="666"/>
      <c r="S196" s="647"/>
      <c r="T196" s="640"/>
    </row>
    <row r="197" spans="1:20">
      <c r="A197" s="363"/>
      <c r="B197" s="30" t="s">
        <v>101</v>
      </c>
      <c r="C197" s="60" t="s">
        <v>299</v>
      </c>
      <c r="D197" s="56" t="s">
        <v>72</v>
      </c>
      <c r="E197" s="14"/>
      <c r="F197" s="15" t="s">
        <v>194</v>
      </c>
      <c r="G197" s="66">
        <v>83.6</v>
      </c>
      <c r="H197" s="526"/>
      <c r="I197" s="20">
        <f>G197*((100-H191)/100)</f>
        <v>72.731999999999999</v>
      </c>
      <c r="J197" s="22" t="s">
        <v>18</v>
      </c>
      <c r="K197" s="21">
        <f>G197*((100+H191)/100)</f>
        <v>94.467999999999989</v>
      </c>
      <c r="L197" s="19" t="s">
        <v>191</v>
      </c>
      <c r="M197" s="529"/>
      <c r="N197" s="23">
        <f t="shared" si="12"/>
        <v>192.27999999999997</v>
      </c>
      <c r="O197" s="25">
        <f>N197*((100-H191)/100)</f>
        <v>167.28359999999998</v>
      </c>
      <c r="P197" s="26" t="s">
        <v>18</v>
      </c>
      <c r="Q197" s="283">
        <f>N197*((100+H191)/100)</f>
        <v>217.27639999999994</v>
      </c>
      <c r="R197" s="666"/>
      <c r="S197" s="647"/>
      <c r="T197" s="640"/>
    </row>
    <row r="198" spans="1:20">
      <c r="A198" s="363"/>
      <c r="B198" s="306" t="s">
        <v>407</v>
      </c>
      <c r="C198" s="56" t="s">
        <v>305</v>
      </c>
      <c r="D198" s="56" t="s">
        <v>72</v>
      </c>
      <c r="E198" s="14"/>
      <c r="F198" s="15" t="s">
        <v>194</v>
      </c>
      <c r="G198" s="66">
        <v>83.9</v>
      </c>
      <c r="H198" s="526"/>
      <c r="I198" s="20">
        <f>G198*((100-H191)/100)</f>
        <v>72.993000000000009</v>
      </c>
      <c r="J198" s="22" t="s">
        <v>18</v>
      </c>
      <c r="K198" s="21">
        <f>G198*((100+H191)/100)</f>
        <v>94.807000000000002</v>
      </c>
      <c r="L198" s="19" t="s">
        <v>191</v>
      </c>
      <c r="M198" s="529"/>
      <c r="N198" s="23">
        <f t="shared" si="12"/>
        <v>192.97</v>
      </c>
      <c r="O198" s="25">
        <f>N198*((100-H191)/100)</f>
        <v>167.88390000000001</v>
      </c>
      <c r="P198" s="26" t="s">
        <v>18</v>
      </c>
      <c r="Q198" s="283">
        <f>N198*((100+H191)/100)</f>
        <v>218.05609999999999</v>
      </c>
      <c r="R198" s="666"/>
      <c r="S198" s="647"/>
      <c r="T198" s="640"/>
    </row>
    <row r="199" spans="1:20">
      <c r="A199" s="363"/>
      <c r="C199" s="56" t="s">
        <v>67</v>
      </c>
      <c r="D199" s="56" t="s">
        <v>72</v>
      </c>
      <c r="E199" s="14"/>
      <c r="F199" s="15" t="s">
        <v>194</v>
      </c>
      <c r="G199" s="66">
        <v>82.1</v>
      </c>
      <c r="H199" s="526"/>
      <c r="I199" s="20">
        <f>G199*((100-H191)/100)</f>
        <v>71.426999999999992</v>
      </c>
      <c r="J199" s="22" t="s">
        <v>18</v>
      </c>
      <c r="K199" s="21">
        <f>G199*((100+H191)/100)</f>
        <v>92.772999999999982</v>
      </c>
      <c r="L199" s="19" t="s">
        <v>191</v>
      </c>
      <c r="M199" s="529"/>
      <c r="N199" s="23">
        <f t="shared" si="12"/>
        <v>188.82999999999998</v>
      </c>
      <c r="O199" s="25">
        <f>N199*((100-H191)/100)</f>
        <v>164.28209999999999</v>
      </c>
      <c r="P199" s="26" t="s">
        <v>18</v>
      </c>
      <c r="Q199" s="283">
        <f>N199*((100+H191)/100)</f>
        <v>213.37789999999995</v>
      </c>
      <c r="R199" s="666"/>
      <c r="S199" s="647"/>
      <c r="T199" s="640"/>
    </row>
    <row r="200" spans="1:20">
      <c r="A200" s="363"/>
      <c r="B200" s="208"/>
      <c r="C200" s="75" t="s">
        <v>310</v>
      </c>
      <c r="D200" s="75" t="s">
        <v>72</v>
      </c>
      <c r="E200" s="19"/>
      <c r="F200" s="15" t="s">
        <v>194</v>
      </c>
      <c r="G200" s="66">
        <v>82</v>
      </c>
      <c r="H200" s="526"/>
      <c r="I200" s="20">
        <f>G200*((100-H191)/100)</f>
        <v>71.34</v>
      </c>
      <c r="J200" s="22" t="s">
        <v>18</v>
      </c>
      <c r="K200" s="21">
        <f>G200*((100+H191)/100)</f>
        <v>92.66</v>
      </c>
      <c r="L200" s="19" t="s">
        <v>191</v>
      </c>
      <c r="M200" s="529"/>
      <c r="N200" s="23">
        <f t="shared" si="12"/>
        <v>188.6</v>
      </c>
      <c r="O200" s="25">
        <f>N200*((100-H191)/100)</f>
        <v>164.08199999999999</v>
      </c>
      <c r="P200" s="26" t="s">
        <v>18</v>
      </c>
      <c r="Q200" s="283">
        <f>N200*((100+H191)/100)</f>
        <v>213.11799999999997</v>
      </c>
      <c r="R200" s="666"/>
      <c r="S200" s="647"/>
      <c r="T200" s="640"/>
    </row>
    <row r="201" spans="1:20">
      <c r="B201" s="224"/>
      <c r="C201" s="83" t="s">
        <v>174</v>
      </c>
      <c r="D201" s="75" t="s">
        <v>315</v>
      </c>
      <c r="E201" s="19"/>
      <c r="F201" s="15" t="s">
        <v>194</v>
      </c>
      <c r="G201" s="66">
        <v>81.099999999999994</v>
      </c>
      <c r="H201" s="526"/>
      <c r="I201" s="20">
        <f>G201*((100-H191)/100)</f>
        <v>70.556999999999988</v>
      </c>
      <c r="J201" s="22" t="s">
        <v>18</v>
      </c>
      <c r="K201" s="21">
        <f>G201*((100+H191)/100)</f>
        <v>91.642999999999986</v>
      </c>
      <c r="L201" s="19" t="s">
        <v>191</v>
      </c>
      <c r="M201" s="529"/>
      <c r="N201" s="23">
        <f t="shared" si="12"/>
        <v>186.52999999999997</v>
      </c>
      <c r="O201" s="25">
        <f>N201*((100-H191)/100)</f>
        <v>162.28109999999998</v>
      </c>
      <c r="P201" s="26" t="s">
        <v>18</v>
      </c>
      <c r="Q201" s="283">
        <f>N201*((100+H191)/100)</f>
        <v>210.77889999999994</v>
      </c>
      <c r="R201" s="666"/>
      <c r="S201" s="647"/>
      <c r="T201" s="640"/>
    </row>
    <row r="202" spans="1:20">
      <c r="B202" s="224"/>
      <c r="C202" s="81"/>
      <c r="D202" s="75" t="s">
        <v>316</v>
      </c>
      <c r="E202" s="19"/>
      <c r="F202" s="15" t="s">
        <v>194</v>
      </c>
      <c r="G202" s="66">
        <v>81.3</v>
      </c>
      <c r="H202" s="526"/>
      <c r="I202" s="20">
        <f>G202*((100-H191)/100)</f>
        <v>70.730999999999995</v>
      </c>
      <c r="J202" s="22" t="s">
        <v>18</v>
      </c>
      <c r="K202" s="21">
        <f>G202*((100+H191)/100)</f>
        <v>91.868999999999986</v>
      </c>
      <c r="L202" s="19" t="s">
        <v>191</v>
      </c>
      <c r="M202" s="529"/>
      <c r="N202" s="23">
        <f t="shared" si="12"/>
        <v>186.98999999999998</v>
      </c>
      <c r="O202" s="25">
        <f>N202*((100-H191)/100)</f>
        <v>162.68129999999999</v>
      </c>
      <c r="P202" s="26" t="s">
        <v>18</v>
      </c>
      <c r="Q202" s="283">
        <f>N202*((100+H191)/100)</f>
        <v>211.29869999999997</v>
      </c>
      <c r="R202" s="666"/>
      <c r="S202" s="647"/>
      <c r="T202" s="640"/>
    </row>
    <row r="203" spans="1:20" ht="13.5" thickBot="1">
      <c r="B203" s="228"/>
      <c r="C203" s="254" t="s">
        <v>319</v>
      </c>
      <c r="D203" s="254" t="s">
        <v>73</v>
      </c>
      <c r="E203" s="255"/>
      <c r="F203" s="320" t="s">
        <v>194</v>
      </c>
      <c r="G203" s="256">
        <v>75.599999999999994</v>
      </c>
      <c r="H203" s="527"/>
      <c r="I203" s="257">
        <f>G203*((100-H191)/100)</f>
        <v>65.771999999999991</v>
      </c>
      <c r="J203" s="233" t="s">
        <v>18</v>
      </c>
      <c r="K203" s="258">
        <f>G203*((100+H191)/100)</f>
        <v>85.427999999999983</v>
      </c>
      <c r="L203" s="241" t="s">
        <v>191</v>
      </c>
      <c r="M203" s="530"/>
      <c r="N203" s="263">
        <f t="shared" si="12"/>
        <v>173.87999999999997</v>
      </c>
      <c r="O203" s="264">
        <f>N203*((100-H191)/100)</f>
        <v>151.27559999999997</v>
      </c>
      <c r="P203" s="265" t="s">
        <v>18</v>
      </c>
      <c r="Q203" s="286">
        <f>N203*((100+H191)/100)</f>
        <v>196.48439999999994</v>
      </c>
      <c r="R203" s="666"/>
      <c r="S203" s="645"/>
      <c r="T203" s="641"/>
    </row>
    <row r="204" spans="1:20" ht="13.5" thickTop="1">
      <c r="B204" s="605" t="s">
        <v>109</v>
      </c>
      <c r="C204" s="323" t="s">
        <v>121</v>
      </c>
      <c r="D204" s="248"/>
      <c r="E204" s="249"/>
      <c r="F204" s="324"/>
      <c r="G204" s="325"/>
      <c r="H204" s="531" t="str">
        <f>INFO!B47</f>
        <v>20</v>
      </c>
      <c r="I204" s="355"/>
      <c r="J204" s="356"/>
      <c r="K204" s="357"/>
      <c r="L204" s="358"/>
      <c r="M204" s="602"/>
      <c r="N204" s="325"/>
      <c r="O204" s="355"/>
      <c r="P204" s="356"/>
      <c r="Q204" s="359"/>
      <c r="R204" s="666"/>
      <c r="S204" s="655"/>
      <c r="T204" s="658"/>
    </row>
    <row r="205" spans="1:20">
      <c r="B205" s="635"/>
      <c r="C205" s="74" t="s">
        <v>333</v>
      </c>
      <c r="D205" s="56"/>
      <c r="E205" s="14"/>
      <c r="F205" s="636" t="s">
        <v>110</v>
      </c>
      <c r="G205" s="637">
        <v>394</v>
      </c>
      <c r="H205" s="526"/>
      <c r="I205" s="638">
        <f>G205*((100-H204)/100)</f>
        <v>315.20000000000005</v>
      </c>
      <c r="J205" s="603" t="s">
        <v>18</v>
      </c>
      <c r="K205" s="604">
        <f>G205*((100+H204)/100)</f>
        <v>472.79999999999995</v>
      </c>
      <c r="L205" s="597" t="s">
        <v>18</v>
      </c>
      <c r="M205" s="593"/>
      <c r="N205" s="548" t="s">
        <v>18</v>
      </c>
      <c r="O205" s="549" t="s">
        <v>18</v>
      </c>
      <c r="P205" s="536" t="s">
        <v>18</v>
      </c>
      <c r="Q205" s="557" t="s">
        <v>18</v>
      </c>
      <c r="R205" s="666"/>
      <c r="S205" s="656"/>
      <c r="T205" s="659"/>
    </row>
    <row r="206" spans="1:20">
      <c r="B206" s="307" t="s">
        <v>408</v>
      </c>
      <c r="C206" s="75" t="s">
        <v>122</v>
      </c>
      <c r="D206" s="56"/>
      <c r="E206" s="14"/>
      <c r="F206" s="636"/>
      <c r="G206" s="637"/>
      <c r="H206" s="526"/>
      <c r="I206" s="638"/>
      <c r="J206" s="603"/>
      <c r="K206" s="604"/>
      <c r="L206" s="597"/>
      <c r="M206" s="593"/>
      <c r="N206" s="548"/>
      <c r="O206" s="550"/>
      <c r="P206" s="536"/>
      <c r="Q206" s="557"/>
      <c r="R206" s="666"/>
      <c r="S206" s="656"/>
      <c r="T206" s="659"/>
    </row>
    <row r="207" spans="1:20" ht="13.5" thickBot="1">
      <c r="B207" s="311"/>
      <c r="C207" s="229" t="s">
        <v>123</v>
      </c>
      <c r="D207" s="254"/>
      <c r="E207" s="255"/>
      <c r="F207" s="326"/>
      <c r="G207" s="313"/>
      <c r="H207" s="527"/>
      <c r="I207" s="237"/>
      <c r="J207" s="233"/>
      <c r="K207" s="314"/>
      <c r="L207" s="315"/>
      <c r="M207" s="555"/>
      <c r="N207" s="313"/>
      <c r="O207" s="237"/>
      <c r="P207" s="233"/>
      <c r="Q207" s="239"/>
      <c r="R207" s="666"/>
      <c r="S207" s="657"/>
      <c r="T207" s="660"/>
    </row>
    <row r="208" spans="1:20" ht="13.5" thickTop="1">
      <c r="B208" s="605" t="s">
        <v>111</v>
      </c>
      <c r="C208" s="321"/>
      <c r="D208" s="321"/>
      <c r="E208" s="321"/>
      <c r="F208" s="628" t="s">
        <v>18</v>
      </c>
      <c r="G208" s="537">
        <v>6.32</v>
      </c>
      <c r="H208" s="531" t="str">
        <f>INFO!B48</f>
        <v>12</v>
      </c>
      <c r="I208" s="539">
        <f>G208*((100-H208)/100)</f>
        <v>5.5616000000000003</v>
      </c>
      <c r="J208" s="541" t="s">
        <v>18</v>
      </c>
      <c r="K208" s="543">
        <f>G208*((100+H208)/100)</f>
        <v>7.0784000000000011</v>
      </c>
      <c r="L208" s="545" t="s">
        <v>18</v>
      </c>
      <c r="M208" s="630"/>
      <c r="N208" s="537" t="s">
        <v>18</v>
      </c>
      <c r="O208" s="539" t="s">
        <v>18</v>
      </c>
      <c r="P208" s="551" t="s">
        <v>18</v>
      </c>
      <c r="Q208" s="553" t="s">
        <v>18</v>
      </c>
      <c r="R208" s="666"/>
      <c r="S208" s="655"/>
      <c r="T208" s="658"/>
    </row>
    <row r="209" spans="1:20" ht="13.5" thickBot="1">
      <c r="B209" s="627"/>
      <c r="C209" s="327"/>
      <c r="D209" s="327"/>
      <c r="E209" s="327"/>
      <c r="F209" s="629"/>
      <c r="G209" s="538"/>
      <c r="H209" s="527"/>
      <c r="I209" s="540"/>
      <c r="J209" s="542"/>
      <c r="K209" s="544"/>
      <c r="L209" s="546"/>
      <c r="M209" s="555"/>
      <c r="N209" s="538"/>
      <c r="O209" s="547"/>
      <c r="P209" s="552"/>
      <c r="Q209" s="554"/>
      <c r="R209" s="666"/>
      <c r="S209" s="657"/>
      <c r="T209" s="660"/>
    </row>
    <row r="210" spans="1:20" ht="13.15" customHeight="1" thickTop="1">
      <c r="B210" s="585" t="s">
        <v>50</v>
      </c>
      <c r="C210" s="212" t="str">
        <f>INFO!$B$28</f>
        <v>DiaSys</v>
      </c>
      <c r="D210" s="213" t="s">
        <v>166</v>
      </c>
      <c r="E210" s="214" t="s">
        <v>152</v>
      </c>
      <c r="F210" s="214" t="s">
        <v>191</v>
      </c>
      <c r="G210" s="66">
        <v>29.862249999999996</v>
      </c>
      <c r="H210" s="531" t="str">
        <f>INFO!B49</f>
        <v>22</v>
      </c>
      <c r="I210" s="243">
        <f>G210*((100-H210)/100)</f>
        <v>23.292554999999997</v>
      </c>
      <c r="J210" s="217" t="s">
        <v>18</v>
      </c>
      <c r="K210" s="218">
        <f>G210*((100+H210)/100)</f>
        <v>36.431944999999992</v>
      </c>
      <c r="L210" s="219" t="s">
        <v>194</v>
      </c>
      <c r="M210" s="532" t="s">
        <v>349</v>
      </c>
      <c r="N210" s="215">
        <f>G210*$M$210</f>
        <v>9.6425205250000001</v>
      </c>
      <c r="O210" s="216">
        <f>N210*((100-H210)/100)</f>
        <v>7.5211660094999999</v>
      </c>
      <c r="P210" s="270" t="s">
        <v>18</v>
      </c>
      <c r="Q210" s="287">
        <f>N210*((100+H210)/100)</f>
        <v>11.7638750405</v>
      </c>
      <c r="R210" s="666"/>
      <c r="S210" s="646">
        <f>STDEV(G210:G222)/AVERAGE(G210:G222)</f>
        <v>5.9342483557448408E-2</v>
      </c>
      <c r="T210" s="639">
        <f>(G210/G215)-1</f>
        <v>7.1483674201650249E-2</v>
      </c>
    </row>
    <row r="211" spans="1:20" ht="13.15" customHeight="1">
      <c r="B211" s="586"/>
      <c r="C211" s="83" t="s">
        <v>160</v>
      </c>
      <c r="D211" s="75" t="s">
        <v>90</v>
      </c>
      <c r="E211" s="19" t="s">
        <v>274</v>
      </c>
      <c r="F211" s="19" t="s">
        <v>191</v>
      </c>
      <c r="G211" s="66">
        <v>28.2</v>
      </c>
      <c r="H211" s="526"/>
      <c r="I211" s="20">
        <f>G211*((100-H210)/100)</f>
        <v>21.995999999999999</v>
      </c>
      <c r="J211" s="22" t="s">
        <v>18</v>
      </c>
      <c r="K211" s="21">
        <f>G211*((100+H210)/100)</f>
        <v>34.403999999999996</v>
      </c>
      <c r="L211" s="16" t="s">
        <v>194</v>
      </c>
      <c r="M211" s="529"/>
      <c r="N211" s="18">
        <f t="shared" ref="N211:N222" si="13">G211*$M$210</f>
        <v>9.1057800000000011</v>
      </c>
      <c r="O211" s="17">
        <f>N211*((100-H210)/100)</f>
        <v>7.1025084000000014</v>
      </c>
      <c r="P211" s="117" t="s">
        <v>18</v>
      </c>
      <c r="Q211" s="273">
        <f>N211*((100+H210)/100)</f>
        <v>11.109051600000001</v>
      </c>
      <c r="R211" s="666"/>
      <c r="S211" s="647"/>
      <c r="T211" s="640"/>
    </row>
    <row r="212" spans="1:20">
      <c r="B212" s="226" t="s">
        <v>26</v>
      </c>
      <c r="C212" s="83" t="s">
        <v>159</v>
      </c>
      <c r="D212" s="75" t="s">
        <v>90</v>
      </c>
      <c r="E212" s="19"/>
      <c r="F212" s="19" t="s">
        <v>191</v>
      </c>
      <c r="G212" s="66">
        <v>28.63</v>
      </c>
      <c r="H212" s="526"/>
      <c r="I212" s="20">
        <f>G212*((100-H210)/100)</f>
        <v>22.331399999999999</v>
      </c>
      <c r="J212" s="22" t="s">
        <v>18</v>
      </c>
      <c r="K212" s="21">
        <f>G212*((100+H210)/100)</f>
        <v>34.928599999999996</v>
      </c>
      <c r="L212" s="16" t="s">
        <v>194</v>
      </c>
      <c r="M212" s="529"/>
      <c r="N212" s="18">
        <f t="shared" si="13"/>
        <v>9.2446269999999995</v>
      </c>
      <c r="O212" s="17">
        <f>N212*((100-H210)/100)</f>
        <v>7.2108090599999999</v>
      </c>
      <c r="P212" s="117" t="s">
        <v>18</v>
      </c>
      <c r="Q212" s="273">
        <f>N212*((100+H210)/100)</f>
        <v>11.27844494</v>
      </c>
      <c r="R212" s="666"/>
      <c r="S212" s="647"/>
      <c r="T212" s="640"/>
    </row>
    <row r="213" spans="1:20">
      <c r="B213" s="226" t="s">
        <v>51</v>
      </c>
      <c r="C213" s="75" t="s">
        <v>172</v>
      </c>
      <c r="D213" s="75" t="s">
        <v>90</v>
      </c>
      <c r="E213" s="19"/>
      <c r="F213" s="19" t="s">
        <v>191</v>
      </c>
      <c r="G213" s="66">
        <v>27.44</v>
      </c>
      <c r="H213" s="526"/>
      <c r="I213" s="20">
        <f>G213*((100-H210)/100)</f>
        <v>21.403200000000002</v>
      </c>
      <c r="J213" s="22" t="s">
        <v>18</v>
      </c>
      <c r="K213" s="21">
        <f>G213*((100+H210)/100)</f>
        <v>33.476800000000004</v>
      </c>
      <c r="L213" s="16" t="s">
        <v>194</v>
      </c>
      <c r="M213" s="529"/>
      <c r="N213" s="18">
        <f t="shared" si="13"/>
        <v>8.8603760000000005</v>
      </c>
      <c r="O213" s="17">
        <f>N213*((100-H210)/100)</f>
        <v>6.9110932800000002</v>
      </c>
      <c r="P213" s="117" t="s">
        <v>18</v>
      </c>
      <c r="Q213" s="273">
        <f>N213*((100+H210)/100)</f>
        <v>10.80965872</v>
      </c>
      <c r="R213" s="666"/>
      <c r="S213" s="647"/>
      <c r="T213" s="640"/>
    </row>
    <row r="214" spans="1:20">
      <c r="B214" s="226" t="s">
        <v>52</v>
      </c>
      <c r="C214" s="81" t="s">
        <v>296</v>
      </c>
      <c r="D214" s="75" t="s">
        <v>90</v>
      </c>
      <c r="E214" s="19"/>
      <c r="F214" s="19" t="s">
        <v>191</v>
      </c>
      <c r="G214" s="66">
        <v>32.4</v>
      </c>
      <c r="H214" s="526"/>
      <c r="I214" s="20">
        <f>G214*((100-H210)/100)</f>
        <v>25.271999999999998</v>
      </c>
      <c r="J214" s="22" t="s">
        <v>18</v>
      </c>
      <c r="K214" s="21">
        <f>G214*((100+H210)/100)</f>
        <v>39.527999999999999</v>
      </c>
      <c r="L214" s="16" t="s">
        <v>194</v>
      </c>
      <c r="M214" s="529"/>
      <c r="N214" s="66">
        <f t="shared" si="13"/>
        <v>10.461959999999999</v>
      </c>
      <c r="O214" s="17">
        <f>N214*((100-H210)/100)</f>
        <v>8.1603288000000003</v>
      </c>
      <c r="P214" s="117" t="s">
        <v>18</v>
      </c>
      <c r="Q214" s="273">
        <f>N214*((100+H210)/100)</f>
        <v>12.763591199999999</v>
      </c>
      <c r="R214" s="666"/>
      <c r="S214" s="647"/>
      <c r="T214" s="640"/>
    </row>
    <row r="215" spans="1:20">
      <c r="B215" s="226" t="s">
        <v>53</v>
      </c>
      <c r="C215" s="75" t="s">
        <v>299</v>
      </c>
      <c r="D215" s="75" t="s">
        <v>90</v>
      </c>
      <c r="E215" s="19"/>
      <c r="F215" s="19" t="s">
        <v>191</v>
      </c>
      <c r="G215" s="66">
        <v>27.87</v>
      </c>
      <c r="H215" s="526"/>
      <c r="I215" s="20">
        <f>G215*((100-H210)/100)</f>
        <v>21.738600000000002</v>
      </c>
      <c r="J215" s="22" t="s">
        <v>18</v>
      </c>
      <c r="K215" s="21">
        <f>G215*((100+H210)/100)</f>
        <v>34.001400000000004</v>
      </c>
      <c r="L215" s="16" t="s">
        <v>194</v>
      </c>
      <c r="M215" s="529"/>
      <c r="N215" s="18">
        <f t="shared" si="13"/>
        <v>8.9992230000000006</v>
      </c>
      <c r="O215" s="17">
        <f>N215*((100-H210)/100)</f>
        <v>7.0193939400000005</v>
      </c>
      <c r="P215" s="117" t="s">
        <v>18</v>
      </c>
      <c r="Q215" s="273">
        <f>N215*((100+H210)/100)</f>
        <v>10.979052060000001</v>
      </c>
      <c r="R215" s="666"/>
      <c r="S215" s="647"/>
      <c r="T215" s="640"/>
    </row>
    <row r="216" spans="1:20">
      <c r="A216" s="363"/>
      <c r="B216" s="307" t="s">
        <v>409</v>
      </c>
      <c r="C216" s="75" t="s">
        <v>305</v>
      </c>
      <c r="D216" s="75" t="s">
        <v>90</v>
      </c>
      <c r="E216" s="19"/>
      <c r="F216" s="19" t="s">
        <v>191</v>
      </c>
      <c r="G216" s="66">
        <v>27.9</v>
      </c>
      <c r="H216" s="526"/>
      <c r="I216" s="20">
        <f>G216*((100-H210)/100)</f>
        <v>21.762</v>
      </c>
      <c r="J216" s="22" t="s">
        <v>18</v>
      </c>
      <c r="K216" s="21">
        <f>G216*((100+H210)/100)</f>
        <v>34.037999999999997</v>
      </c>
      <c r="L216" s="16" t="s">
        <v>194</v>
      </c>
      <c r="M216" s="529"/>
      <c r="N216" s="18">
        <f t="shared" si="13"/>
        <v>9.0089100000000002</v>
      </c>
      <c r="O216" s="17">
        <f>N216*((100-H210)/100)</f>
        <v>7.0269498000000006</v>
      </c>
      <c r="P216" s="117" t="s">
        <v>18</v>
      </c>
      <c r="Q216" s="273">
        <f>N216*((100+H210)/100)</f>
        <v>10.9908702</v>
      </c>
      <c r="R216" s="666"/>
      <c r="S216" s="647"/>
      <c r="T216" s="640"/>
    </row>
    <row r="217" spans="1:20" ht="12.75" hidden="1" customHeight="1">
      <c r="A217" s="363"/>
      <c r="B217" s="84"/>
      <c r="C217" s="75"/>
      <c r="D217" s="75"/>
      <c r="E217" s="19"/>
      <c r="F217" s="19" t="s">
        <v>191</v>
      </c>
      <c r="G217" s="66"/>
      <c r="H217" s="526"/>
      <c r="I217" s="20">
        <f>G217*((100-H210)/100)</f>
        <v>0</v>
      </c>
      <c r="J217" s="22" t="s">
        <v>18</v>
      </c>
      <c r="K217" s="21">
        <f>G217*((100+H210)/100)</f>
        <v>0</v>
      </c>
      <c r="L217" s="16" t="s">
        <v>194</v>
      </c>
      <c r="M217" s="529"/>
      <c r="N217" s="18">
        <f t="shared" si="13"/>
        <v>0</v>
      </c>
      <c r="O217" s="17">
        <f>N217*((100-H210)/100)</f>
        <v>0</v>
      </c>
      <c r="P217" s="117" t="s">
        <v>18</v>
      </c>
      <c r="Q217" s="273">
        <f>N217*((100+H210)/100)</f>
        <v>0</v>
      </c>
      <c r="R217" s="666"/>
      <c r="S217" s="647"/>
      <c r="T217" s="640"/>
    </row>
    <row r="218" spans="1:20" ht="12.75" hidden="1" customHeight="1">
      <c r="A218" s="363"/>
      <c r="B218" s="84"/>
      <c r="C218" s="75"/>
      <c r="D218" s="75"/>
      <c r="E218" s="19"/>
      <c r="F218" s="19" t="s">
        <v>191</v>
      </c>
      <c r="G218" s="66"/>
      <c r="H218" s="526"/>
      <c r="I218" s="20">
        <f>G218*((100-H210)/100)</f>
        <v>0</v>
      </c>
      <c r="J218" s="22" t="s">
        <v>18</v>
      </c>
      <c r="K218" s="21">
        <f>G218*((100+H210)/100)</f>
        <v>0</v>
      </c>
      <c r="L218" s="16" t="s">
        <v>194</v>
      </c>
      <c r="M218" s="529"/>
      <c r="N218" s="18">
        <f t="shared" si="13"/>
        <v>0</v>
      </c>
      <c r="O218" s="17">
        <f>N218*((100-H210)/100)</f>
        <v>0</v>
      </c>
      <c r="P218" s="117" t="s">
        <v>18</v>
      </c>
      <c r="Q218" s="273">
        <f>N218*((100+H210)/100)</f>
        <v>0</v>
      </c>
      <c r="R218" s="666"/>
      <c r="S218" s="647"/>
      <c r="T218" s="640"/>
    </row>
    <row r="219" spans="1:20">
      <c r="A219" s="363"/>
      <c r="C219" s="75" t="s">
        <v>67</v>
      </c>
      <c r="D219" s="75" t="s">
        <v>90</v>
      </c>
      <c r="E219" s="19"/>
      <c r="F219" s="19" t="s">
        <v>191</v>
      </c>
      <c r="G219" s="66">
        <v>28.6</v>
      </c>
      <c r="H219" s="526"/>
      <c r="I219" s="20">
        <f>G219*((100-H210)/100)</f>
        <v>22.308000000000003</v>
      </c>
      <c r="J219" s="22" t="s">
        <v>18</v>
      </c>
      <c r="K219" s="21">
        <f>G219*((100+H210)/100)</f>
        <v>34.892000000000003</v>
      </c>
      <c r="L219" s="16" t="s">
        <v>194</v>
      </c>
      <c r="M219" s="529"/>
      <c r="N219" s="18">
        <f t="shared" si="13"/>
        <v>9.2349400000000017</v>
      </c>
      <c r="O219" s="17">
        <f>N219*((100-H210)/100)</f>
        <v>7.2032532000000016</v>
      </c>
      <c r="P219" s="117" t="s">
        <v>18</v>
      </c>
      <c r="Q219" s="273">
        <f>N219*((100+H210)/100)</f>
        <v>11.266626800000003</v>
      </c>
      <c r="R219" s="666"/>
      <c r="S219" s="647"/>
      <c r="T219" s="640"/>
    </row>
    <row r="220" spans="1:20">
      <c r="A220" s="363"/>
      <c r="B220" s="208"/>
      <c r="C220" s="83" t="s">
        <v>310</v>
      </c>
      <c r="D220" s="75" t="s">
        <v>90</v>
      </c>
      <c r="E220" s="19"/>
      <c r="F220" s="19" t="s">
        <v>191</v>
      </c>
      <c r="G220" s="66">
        <v>28.17</v>
      </c>
      <c r="H220" s="526"/>
      <c r="I220" s="20">
        <f>G220*((100-H210)/100)</f>
        <v>21.972600000000003</v>
      </c>
      <c r="J220" s="22" t="s">
        <v>18</v>
      </c>
      <c r="K220" s="21">
        <f>G220*((100+H210)/100)</f>
        <v>34.367400000000004</v>
      </c>
      <c r="L220" s="16" t="s">
        <v>194</v>
      </c>
      <c r="M220" s="529"/>
      <c r="N220" s="18">
        <f t="shared" si="13"/>
        <v>9.0960930000000015</v>
      </c>
      <c r="O220" s="17">
        <f>N220*((100-H210)/100)</f>
        <v>7.0949525400000013</v>
      </c>
      <c r="P220" s="117" t="s">
        <v>18</v>
      </c>
      <c r="Q220" s="273">
        <f>N220*((100+H210)/100)</f>
        <v>11.097233460000002</v>
      </c>
      <c r="R220" s="666"/>
      <c r="S220" s="647"/>
      <c r="T220" s="640"/>
    </row>
    <row r="221" spans="1:20">
      <c r="B221" s="224"/>
      <c r="C221" s="75" t="s">
        <v>174</v>
      </c>
      <c r="D221" s="75" t="s">
        <v>90</v>
      </c>
      <c r="E221" s="19"/>
      <c r="F221" s="19" t="s">
        <v>191</v>
      </c>
      <c r="G221" s="66">
        <v>30.74</v>
      </c>
      <c r="H221" s="526"/>
      <c r="I221" s="20">
        <f>G221*((100-H210)/100)</f>
        <v>23.9772</v>
      </c>
      <c r="J221" s="22" t="s">
        <v>18</v>
      </c>
      <c r="K221" s="21">
        <f>G221*((100+H210)/100)</f>
        <v>37.502800000000001</v>
      </c>
      <c r="L221" s="16" t="s">
        <v>194</v>
      </c>
      <c r="M221" s="529"/>
      <c r="N221" s="18">
        <f t="shared" si="13"/>
        <v>9.9259459999999997</v>
      </c>
      <c r="O221" s="17">
        <f>N221*((100-H210)/100)</f>
        <v>7.7422378800000002</v>
      </c>
      <c r="P221" s="117" t="s">
        <v>18</v>
      </c>
      <c r="Q221" s="273">
        <f>N221*((100+H210)/100)</f>
        <v>12.10965412</v>
      </c>
      <c r="R221" s="666"/>
      <c r="S221" s="647"/>
      <c r="T221" s="640"/>
    </row>
    <row r="222" spans="1:20" ht="13.15" customHeight="1" thickBot="1">
      <c r="B222" s="328"/>
      <c r="C222" s="240" t="s">
        <v>319</v>
      </c>
      <c r="D222" s="240" t="s">
        <v>90</v>
      </c>
      <c r="E222" s="241"/>
      <c r="F222" s="241" t="s">
        <v>191</v>
      </c>
      <c r="G222" s="256">
        <v>26.17</v>
      </c>
      <c r="H222" s="527"/>
      <c r="I222" s="257">
        <f>G222*((100-H210)/100)</f>
        <v>20.412600000000001</v>
      </c>
      <c r="J222" s="233" t="s">
        <v>18</v>
      </c>
      <c r="K222" s="258">
        <f>G222*((100+H210)/100)</f>
        <v>31.927400000000002</v>
      </c>
      <c r="L222" s="242" t="s">
        <v>194</v>
      </c>
      <c r="M222" s="530"/>
      <c r="N222" s="275">
        <f t="shared" si="13"/>
        <v>8.4502930000000003</v>
      </c>
      <c r="O222" s="276">
        <f>N222*((100-H210)/100)</f>
        <v>6.5912285400000004</v>
      </c>
      <c r="P222" s="238" t="s">
        <v>18</v>
      </c>
      <c r="Q222" s="278">
        <f>N222*((100+H210)/100)</f>
        <v>10.309357459999999</v>
      </c>
      <c r="R222" s="666"/>
      <c r="S222" s="645"/>
      <c r="T222" s="641"/>
    </row>
    <row r="223" spans="1:20" s="475" customFormat="1" ht="13.15" customHeight="1" thickTop="1">
      <c r="B223" s="625" t="s">
        <v>64</v>
      </c>
      <c r="C223" s="476" t="str">
        <f>INFO!$B$28</f>
        <v>DiaSys</v>
      </c>
      <c r="D223" s="485" t="s">
        <v>416</v>
      </c>
      <c r="E223" s="533" t="s">
        <v>153</v>
      </c>
      <c r="F223" s="471" t="s">
        <v>191</v>
      </c>
      <c r="G223" s="486">
        <v>4.2</v>
      </c>
      <c r="H223" s="531" t="str">
        <f>INFO!B50</f>
        <v>24</v>
      </c>
      <c r="I223" s="468">
        <f>G223*((100-H223)/100)</f>
        <v>3.1920000000000002</v>
      </c>
      <c r="J223" s="481" t="s">
        <v>18</v>
      </c>
      <c r="K223" s="470">
        <f>G223*((100+H223)/100)</f>
        <v>5.2080000000000002</v>
      </c>
      <c r="L223" s="471" t="s">
        <v>190</v>
      </c>
      <c r="M223" s="532" t="s">
        <v>196</v>
      </c>
      <c r="N223" s="487">
        <f>G223*$M$223</f>
        <v>42</v>
      </c>
      <c r="O223" s="478">
        <f>N223*((100-H223)/100)</f>
        <v>31.92</v>
      </c>
      <c r="P223" s="488" t="s">
        <v>18</v>
      </c>
      <c r="Q223" s="489">
        <f>N223*((100+H223)/100)</f>
        <v>52.08</v>
      </c>
      <c r="R223" s="666"/>
      <c r="S223" s="646">
        <f>STDEV(G223:G238)/AVERAGE(G223:G238)</f>
        <v>0.47292611102284043</v>
      </c>
      <c r="T223" s="639">
        <f>(G223/G231)-1</f>
        <v>-0.29883138564273792</v>
      </c>
    </row>
    <row r="224" spans="1:20" s="475" customFormat="1" ht="13.15" customHeight="1">
      <c r="B224" s="588"/>
      <c r="C224" s="490"/>
      <c r="D224" s="491" t="s">
        <v>381</v>
      </c>
      <c r="E224" s="534"/>
      <c r="F224" s="492" t="s">
        <v>191</v>
      </c>
      <c r="G224" s="486">
        <v>8.6</v>
      </c>
      <c r="H224" s="525"/>
      <c r="I224" s="493">
        <f>G224*((100-H223)/100)</f>
        <v>6.5359999999999996</v>
      </c>
      <c r="J224" s="494" t="s">
        <v>18</v>
      </c>
      <c r="K224" s="495">
        <f>G224*((100+H223)/100)</f>
        <v>10.664</v>
      </c>
      <c r="L224" s="496" t="s">
        <v>190</v>
      </c>
      <c r="M224" s="528"/>
      <c r="N224" s="497">
        <v>86</v>
      </c>
      <c r="O224" s="498">
        <f>N224*((100-H223)/100)</f>
        <v>65.36</v>
      </c>
      <c r="P224" s="499" t="s">
        <v>18</v>
      </c>
      <c r="Q224" s="500">
        <f>N224*((100+H223)/100)</f>
        <v>106.64</v>
      </c>
      <c r="R224" s="666"/>
      <c r="S224" s="647"/>
      <c r="T224" s="640"/>
    </row>
    <row r="225" spans="2:20" ht="13.15" customHeight="1">
      <c r="B225" s="626"/>
      <c r="C225" s="56" t="s">
        <v>160</v>
      </c>
      <c r="D225" s="56" t="s">
        <v>103</v>
      </c>
      <c r="E225" s="14" t="s">
        <v>275</v>
      </c>
      <c r="F225" s="19" t="s">
        <v>191</v>
      </c>
      <c r="G225" s="18">
        <v>7.21</v>
      </c>
      <c r="H225" s="526"/>
      <c r="I225" s="17">
        <f>G225*((100-H223)/100)</f>
        <v>5.4796000000000005</v>
      </c>
      <c r="J225" s="117" t="s">
        <v>18</v>
      </c>
      <c r="K225" s="82">
        <f>G225*((100+H223)/100)</f>
        <v>8.9404000000000003</v>
      </c>
      <c r="L225" s="16" t="s">
        <v>190</v>
      </c>
      <c r="M225" s="529"/>
      <c r="N225" s="66">
        <f t="shared" ref="N225:N238" si="14">G225*$M$223</f>
        <v>72.099999999999994</v>
      </c>
      <c r="O225" s="20">
        <f>N225*((100-H223)/100)</f>
        <v>54.795999999999999</v>
      </c>
      <c r="P225" s="26" t="s">
        <v>18</v>
      </c>
      <c r="Q225" s="273">
        <f>N225*((100+H223)/100)</f>
        <v>89.403999999999996</v>
      </c>
      <c r="R225" s="666"/>
      <c r="S225" s="647"/>
      <c r="T225" s="640"/>
    </row>
    <row r="226" spans="2:20">
      <c r="B226" s="305" t="s">
        <v>24</v>
      </c>
      <c r="C226" s="57" t="s">
        <v>159</v>
      </c>
      <c r="D226" s="56" t="s">
        <v>291</v>
      </c>
      <c r="E226" s="14"/>
      <c r="F226" s="19" t="s">
        <v>191</v>
      </c>
      <c r="G226" s="66">
        <v>11.6</v>
      </c>
      <c r="H226" s="526"/>
      <c r="I226" s="17">
        <f>G226*((100-H223)/100)</f>
        <v>8.8159999999999989</v>
      </c>
      <c r="J226" s="117" t="s">
        <v>18</v>
      </c>
      <c r="K226" s="21">
        <f>G226*((100+H223)/100)</f>
        <v>14.384</v>
      </c>
      <c r="L226" s="16" t="s">
        <v>190</v>
      </c>
      <c r="M226" s="529"/>
      <c r="N226" s="23">
        <f t="shared" si="14"/>
        <v>116</v>
      </c>
      <c r="O226" s="20">
        <f>N226*((100-H223)/100)</f>
        <v>88.16</v>
      </c>
      <c r="P226" s="26" t="s">
        <v>18</v>
      </c>
      <c r="Q226" s="283">
        <f>N226*((100+H223)/100)</f>
        <v>143.84</v>
      </c>
      <c r="R226" s="666"/>
      <c r="S226" s="647"/>
      <c r="T226" s="640"/>
    </row>
    <row r="227" spans="2:20">
      <c r="B227" s="305" t="s">
        <v>31</v>
      </c>
      <c r="C227" s="56" t="s">
        <v>172</v>
      </c>
      <c r="D227" s="56" t="s">
        <v>165</v>
      </c>
      <c r="E227" s="14"/>
      <c r="F227" s="19" t="s">
        <v>191</v>
      </c>
      <c r="G227" s="18">
        <v>8.73</v>
      </c>
      <c r="H227" s="526"/>
      <c r="I227" s="17">
        <f>G227*((100-H223)/100)</f>
        <v>6.6348000000000003</v>
      </c>
      <c r="J227" s="117" t="s">
        <v>18</v>
      </c>
      <c r="K227" s="21">
        <f>G227*((100+H223)/100)</f>
        <v>10.825200000000001</v>
      </c>
      <c r="L227" s="16" t="s">
        <v>190</v>
      </c>
      <c r="M227" s="529"/>
      <c r="N227" s="66">
        <f t="shared" si="14"/>
        <v>87.300000000000011</v>
      </c>
      <c r="O227" s="20">
        <f>N227*((100-H223)/100)</f>
        <v>66.348000000000013</v>
      </c>
      <c r="P227" s="26" t="s">
        <v>18</v>
      </c>
      <c r="Q227" s="283">
        <f>N227*((100+H223)/100)</f>
        <v>108.25200000000001</v>
      </c>
      <c r="R227" s="666"/>
      <c r="S227" s="647"/>
      <c r="T227" s="640"/>
    </row>
    <row r="228" spans="2:20">
      <c r="B228" s="305" t="s">
        <v>65</v>
      </c>
      <c r="C228" s="60" t="s">
        <v>296</v>
      </c>
      <c r="D228" s="56" t="s">
        <v>294</v>
      </c>
      <c r="E228" s="14"/>
      <c r="F228" s="19" t="s">
        <v>191</v>
      </c>
      <c r="G228" s="66">
        <v>18.600000000000001</v>
      </c>
      <c r="H228" s="526"/>
      <c r="I228" s="20">
        <f>G228*((100-H223)/100)</f>
        <v>14.136000000000001</v>
      </c>
      <c r="J228" s="22" t="s">
        <v>18</v>
      </c>
      <c r="K228" s="21">
        <f>G228*((100+H223)/100)</f>
        <v>23.064</v>
      </c>
      <c r="L228" s="16" t="s">
        <v>190</v>
      </c>
      <c r="M228" s="529"/>
      <c r="N228" s="23">
        <f t="shared" si="14"/>
        <v>186</v>
      </c>
      <c r="O228" s="25">
        <f>N228*((100-H223)/100)</f>
        <v>141.36000000000001</v>
      </c>
      <c r="P228" s="26" t="s">
        <v>18</v>
      </c>
      <c r="Q228" s="283">
        <f>N228*((100+H223)/100)</f>
        <v>230.64</v>
      </c>
      <c r="R228" s="666"/>
      <c r="S228" s="647"/>
      <c r="T228" s="640"/>
    </row>
    <row r="229" spans="2:20" ht="12.75" hidden="1" customHeight="1">
      <c r="B229" s="305" t="s">
        <v>66</v>
      </c>
      <c r="C229" s="56"/>
      <c r="D229" s="56"/>
      <c r="E229" s="14"/>
      <c r="F229" s="19" t="s">
        <v>191</v>
      </c>
      <c r="G229" s="18"/>
      <c r="H229" s="526"/>
      <c r="I229" s="17">
        <f>G229*((100-H223)/100)</f>
        <v>0</v>
      </c>
      <c r="J229" s="117" t="s">
        <v>18</v>
      </c>
      <c r="K229" s="82">
        <f>G229*((100+H223)/100)</f>
        <v>0</v>
      </c>
      <c r="L229" s="16" t="s">
        <v>190</v>
      </c>
      <c r="M229" s="529"/>
      <c r="N229" s="23">
        <f t="shared" si="14"/>
        <v>0</v>
      </c>
      <c r="O229" s="25">
        <f>N229*((100-H223)/100)</f>
        <v>0</v>
      </c>
      <c r="P229" s="26" t="s">
        <v>18</v>
      </c>
      <c r="Q229" s="273">
        <f>N229*((100+H223)/100)</f>
        <v>0</v>
      </c>
      <c r="R229" s="666"/>
      <c r="S229" s="647"/>
      <c r="T229" s="640"/>
    </row>
    <row r="230" spans="2:20" ht="12.75" hidden="1" customHeight="1">
      <c r="B230" s="305" t="s">
        <v>66</v>
      </c>
      <c r="C230" s="56"/>
      <c r="D230" s="56"/>
      <c r="E230" s="14"/>
      <c r="F230" s="19" t="s">
        <v>191</v>
      </c>
      <c r="G230" s="18"/>
      <c r="H230" s="526"/>
      <c r="I230" s="17">
        <f>G230*((100-H223)/100)</f>
        <v>0</v>
      </c>
      <c r="J230" s="117" t="s">
        <v>18</v>
      </c>
      <c r="K230" s="82">
        <f>G230*((100+H223)/100)</f>
        <v>0</v>
      </c>
      <c r="L230" s="16" t="s">
        <v>190</v>
      </c>
      <c r="M230" s="529"/>
      <c r="N230" s="23">
        <f t="shared" si="14"/>
        <v>0</v>
      </c>
      <c r="O230" s="25">
        <f>N230*((100-H223)/100)</f>
        <v>0</v>
      </c>
      <c r="P230" s="26" t="s">
        <v>18</v>
      </c>
      <c r="Q230" s="273">
        <f>N230*((100+H223)/100)</f>
        <v>0</v>
      </c>
      <c r="R230" s="666"/>
      <c r="S230" s="647"/>
      <c r="T230" s="640"/>
    </row>
    <row r="231" spans="2:20">
      <c r="B231" s="305" t="s">
        <v>66</v>
      </c>
      <c r="C231" s="56" t="s">
        <v>299</v>
      </c>
      <c r="D231" s="56" t="s">
        <v>103</v>
      </c>
      <c r="E231" s="14"/>
      <c r="F231" s="19" t="s">
        <v>191</v>
      </c>
      <c r="G231" s="18">
        <v>5.99</v>
      </c>
      <c r="H231" s="526"/>
      <c r="I231" s="17">
        <f>G231*((100-H223)/100)</f>
        <v>4.5524000000000004</v>
      </c>
      <c r="J231" s="117" t="s">
        <v>18</v>
      </c>
      <c r="K231" s="82">
        <f>G231*((100+H223)/100)</f>
        <v>7.4276</v>
      </c>
      <c r="L231" s="16" t="s">
        <v>190</v>
      </c>
      <c r="M231" s="529"/>
      <c r="N231" s="66">
        <f t="shared" si="14"/>
        <v>59.900000000000006</v>
      </c>
      <c r="O231" s="20">
        <f>N231*((100-H223)/100)</f>
        <v>45.524000000000008</v>
      </c>
      <c r="P231" s="26" t="s">
        <v>18</v>
      </c>
      <c r="Q231" s="273">
        <f>N231*((100+H223)/100)</f>
        <v>74.27600000000001</v>
      </c>
      <c r="R231" s="666"/>
      <c r="S231" s="647"/>
      <c r="T231" s="640"/>
    </row>
    <row r="232" spans="2:20" hidden="1">
      <c r="B232" s="305"/>
      <c r="D232" s="56" t="s">
        <v>103</v>
      </c>
      <c r="E232" s="14"/>
      <c r="F232" s="19" t="s">
        <v>191</v>
      </c>
      <c r="G232" s="18"/>
      <c r="H232" s="526"/>
      <c r="I232" s="181">
        <f>G232*((100-H223)/100)</f>
        <v>0</v>
      </c>
      <c r="J232" s="182" t="s">
        <v>18</v>
      </c>
      <c r="K232" s="183">
        <f>G232*((100+H223)/100)</f>
        <v>0</v>
      </c>
      <c r="L232" s="16" t="s">
        <v>190</v>
      </c>
      <c r="M232" s="529"/>
      <c r="N232" s="187">
        <f t="shared" si="14"/>
        <v>0</v>
      </c>
      <c r="O232" s="178">
        <f>N232*((100-H223)/100)</f>
        <v>0</v>
      </c>
      <c r="P232" s="172" t="s">
        <v>18</v>
      </c>
      <c r="Q232" s="274">
        <f>N232*((100+H223)/100)</f>
        <v>0</v>
      </c>
      <c r="R232" s="666"/>
      <c r="S232" s="647"/>
      <c r="T232" s="640"/>
    </row>
    <row r="233" spans="2:20">
      <c r="B233" s="305" t="s">
        <v>410</v>
      </c>
      <c r="C233" s="57" t="s">
        <v>305</v>
      </c>
      <c r="D233" s="56" t="s">
        <v>103</v>
      </c>
      <c r="E233" s="14"/>
      <c r="F233" s="19" t="s">
        <v>191</v>
      </c>
      <c r="G233" s="18">
        <v>6.6</v>
      </c>
      <c r="H233" s="526"/>
      <c r="I233" s="17">
        <f>G233*((100-H223)/100)</f>
        <v>5.016</v>
      </c>
      <c r="J233" s="117" t="s">
        <v>18</v>
      </c>
      <c r="K233" s="82">
        <f>G233*((100+H223)/100)</f>
        <v>8.1839999999999993</v>
      </c>
      <c r="L233" s="16" t="s">
        <v>190</v>
      </c>
      <c r="M233" s="529"/>
      <c r="N233" s="66">
        <f t="shared" si="14"/>
        <v>66</v>
      </c>
      <c r="O233" s="20">
        <f>N233*((100-H223)/100)</f>
        <v>50.160000000000004</v>
      </c>
      <c r="P233" s="26" t="s">
        <v>18</v>
      </c>
      <c r="Q233" s="273">
        <f>N233*((100+H223)/100)</f>
        <v>81.84</v>
      </c>
      <c r="R233" s="666"/>
      <c r="S233" s="647"/>
      <c r="T233" s="640"/>
    </row>
    <row r="234" spans="2:20">
      <c r="B234" s="305"/>
      <c r="C234" s="60"/>
      <c r="D234" s="428" t="s">
        <v>373</v>
      </c>
      <c r="E234" s="14"/>
      <c r="F234" s="19" t="s">
        <v>191</v>
      </c>
      <c r="G234" s="18">
        <v>7.2</v>
      </c>
      <c r="H234" s="526"/>
      <c r="I234" s="17">
        <f>G234*((100-H223)/100)</f>
        <v>5.4720000000000004</v>
      </c>
      <c r="J234" s="117" t="s">
        <v>18</v>
      </c>
      <c r="K234" s="82">
        <f>G234*((100+H223)/100)</f>
        <v>8.9280000000000008</v>
      </c>
      <c r="L234" s="16" t="s">
        <v>190</v>
      </c>
      <c r="M234" s="529"/>
      <c r="N234" s="66">
        <f t="shared" si="14"/>
        <v>72</v>
      </c>
      <c r="O234" s="20">
        <f>N234*((100-H223)/100)</f>
        <v>54.72</v>
      </c>
      <c r="P234" s="26" t="s">
        <v>18</v>
      </c>
      <c r="Q234" s="273">
        <f>N234*((100+H223)/100)</f>
        <v>89.28</v>
      </c>
      <c r="R234" s="666"/>
      <c r="S234" s="647"/>
      <c r="T234" s="640"/>
    </row>
    <row r="235" spans="2:20">
      <c r="B235" s="305"/>
      <c r="C235" s="56" t="s">
        <v>67</v>
      </c>
      <c r="D235" s="56" t="s">
        <v>103</v>
      </c>
      <c r="E235" s="14"/>
      <c r="F235" s="19" t="s">
        <v>191</v>
      </c>
      <c r="G235" s="18">
        <v>6.08</v>
      </c>
      <c r="H235" s="526"/>
      <c r="I235" s="17">
        <f>G235*((100-H223)/100)</f>
        <v>4.6208</v>
      </c>
      <c r="J235" s="117" t="s">
        <v>18</v>
      </c>
      <c r="K235" s="82">
        <f>G235*((100+H223)/100)</f>
        <v>7.5392000000000001</v>
      </c>
      <c r="L235" s="16" t="s">
        <v>190</v>
      </c>
      <c r="M235" s="529"/>
      <c r="N235" s="66">
        <f t="shared" si="14"/>
        <v>60.8</v>
      </c>
      <c r="O235" s="20">
        <f>N235*((100-H223)/100)</f>
        <v>46.207999999999998</v>
      </c>
      <c r="P235" s="26" t="s">
        <v>18</v>
      </c>
      <c r="Q235" s="273">
        <f>N235*((100+H223)/100)</f>
        <v>75.391999999999996</v>
      </c>
      <c r="R235" s="666"/>
      <c r="S235" s="647"/>
      <c r="T235" s="640"/>
    </row>
    <row r="236" spans="2:20">
      <c r="B236" s="305"/>
      <c r="C236" s="56" t="s">
        <v>310</v>
      </c>
      <c r="D236" s="56" t="s">
        <v>312</v>
      </c>
      <c r="E236" s="14"/>
      <c r="F236" s="19" t="s">
        <v>191</v>
      </c>
      <c r="G236" s="18">
        <v>5.94</v>
      </c>
      <c r="H236" s="526"/>
      <c r="I236" s="17">
        <f>G236*((100-H223)/100)</f>
        <v>4.5144000000000002</v>
      </c>
      <c r="J236" s="117" t="s">
        <v>18</v>
      </c>
      <c r="K236" s="82">
        <f>G236*((100+H223)/100)</f>
        <v>7.3656000000000006</v>
      </c>
      <c r="L236" s="16" t="s">
        <v>190</v>
      </c>
      <c r="M236" s="529"/>
      <c r="N236" s="66">
        <f t="shared" si="14"/>
        <v>59.400000000000006</v>
      </c>
      <c r="O236" s="20">
        <f>N236*((100-H223)/100)</f>
        <v>45.144000000000005</v>
      </c>
      <c r="P236" s="26" t="s">
        <v>18</v>
      </c>
      <c r="Q236" s="273">
        <f>N236*((100+H223)/100)</f>
        <v>73.656000000000006</v>
      </c>
      <c r="R236" s="666"/>
      <c r="S236" s="647"/>
      <c r="T236" s="640"/>
    </row>
    <row r="237" spans="2:20">
      <c r="B237" s="305"/>
      <c r="C237" s="56" t="s">
        <v>174</v>
      </c>
      <c r="D237" s="56" t="s">
        <v>102</v>
      </c>
      <c r="E237" s="14"/>
      <c r="F237" s="19" t="s">
        <v>191</v>
      </c>
      <c r="G237" s="66">
        <v>15.1</v>
      </c>
      <c r="H237" s="526"/>
      <c r="I237" s="20">
        <f>G237*((100-H223)/100)</f>
        <v>11.475999999999999</v>
      </c>
      <c r="J237" s="117" t="s">
        <v>18</v>
      </c>
      <c r="K237" s="21">
        <f>G237*((100+H223)/100)</f>
        <v>18.724</v>
      </c>
      <c r="L237" s="16" t="s">
        <v>190</v>
      </c>
      <c r="M237" s="529"/>
      <c r="N237" s="23">
        <f t="shared" si="14"/>
        <v>151</v>
      </c>
      <c r="O237" s="25">
        <f>N237*((100-H223)/100)</f>
        <v>114.76</v>
      </c>
      <c r="P237" s="26" t="s">
        <v>18</v>
      </c>
      <c r="Q237" s="283">
        <f>N237*((100+H223)/100)</f>
        <v>187.24</v>
      </c>
      <c r="R237" s="666"/>
      <c r="S237" s="647"/>
      <c r="T237" s="640"/>
    </row>
    <row r="238" spans="2:20" ht="13.5" thickBot="1">
      <c r="B238" s="322"/>
      <c r="C238" s="254" t="s">
        <v>319</v>
      </c>
      <c r="D238" s="254" t="s">
        <v>102</v>
      </c>
      <c r="E238" s="255"/>
      <c r="F238" s="242" t="s">
        <v>191</v>
      </c>
      <c r="G238" s="256">
        <v>14.8</v>
      </c>
      <c r="H238" s="527"/>
      <c r="I238" s="257">
        <f>G238*((100-H223)/100)</f>
        <v>11.248000000000001</v>
      </c>
      <c r="J238" s="329" t="s">
        <v>18</v>
      </c>
      <c r="K238" s="258">
        <f>G238*((100+H223)/100)</f>
        <v>18.352</v>
      </c>
      <c r="L238" s="242" t="s">
        <v>190</v>
      </c>
      <c r="M238" s="530"/>
      <c r="N238" s="263">
        <f t="shared" si="14"/>
        <v>148</v>
      </c>
      <c r="O238" s="264">
        <f>N238*((100-H223)/100)</f>
        <v>112.48</v>
      </c>
      <c r="P238" s="330" t="s">
        <v>18</v>
      </c>
      <c r="Q238" s="286">
        <f>N238*((100+H223)/100)</f>
        <v>183.52</v>
      </c>
      <c r="R238" s="666"/>
      <c r="S238" s="668"/>
      <c r="T238" s="669"/>
    </row>
    <row r="239" spans="2:20" ht="12.75" customHeight="1" thickTop="1">
      <c r="B239" s="588" t="s">
        <v>58</v>
      </c>
      <c r="C239" s="195" t="str">
        <f>INFO!$B$28</f>
        <v>DiaSys</v>
      </c>
      <c r="D239" s="81" t="s">
        <v>137</v>
      </c>
      <c r="E239" s="169" t="s">
        <v>136</v>
      </c>
      <c r="F239" s="169" t="s">
        <v>191</v>
      </c>
      <c r="G239" s="246">
        <v>918</v>
      </c>
      <c r="H239" s="525" t="str">
        <f>INFO!B51</f>
        <v>26</v>
      </c>
      <c r="I239" s="247">
        <f>G239*((100-H239)/100)</f>
        <v>679.31999999999994</v>
      </c>
      <c r="J239" s="26" t="s">
        <v>18</v>
      </c>
      <c r="K239" s="445">
        <f>G239*((100+H239)/100)</f>
        <v>1156.68</v>
      </c>
      <c r="L239" s="85" t="s">
        <v>194</v>
      </c>
      <c r="M239" s="528" t="s">
        <v>350</v>
      </c>
      <c r="N239" s="246">
        <v>153</v>
      </c>
      <c r="O239" s="247">
        <f>N239*((100-H239)/100)</f>
        <v>113.22</v>
      </c>
      <c r="P239" s="26" t="s">
        <v>18</v>
      </c>
      <c r="Q239" s="347">
        <f>N239*((100+H239)/100)</f>
        <v>192.78</v>
      </c>
      <c r="R239" s="666"/>
      <c r="S239" s="646">
        <f>STDEV(G239:G252)/AVERAGE(G239:G252)</f>
        <v>3.6405789691747868E-2</v>
      </c>
      <c r="T239" s="639">
        <f>(G239/G246)-1</f>
        <v>8.1272084805653622E-2</v>
      </c>
    </row>
    <row r="240" spans="2:20">
      <c r="B240" s="589"/>
      <c r="C240" s="84" t="s">
        <v>160</v>
      </c>
      <c r="D240" s="75" t="s">
        <v>104</v>
      </c>
      <c r="E240" s="19" t="s">
        <v>266</v>
      </c>
      <c r="F240" s="19" t="s">
        <v>191</v>
      </c>
      <c r="G240" s="23">
        <v>841</v>
      </c>
      <c r="H240" s="526"/>
      <c r="I240" s="25">
        <f>G240*((100-H239)/100)</f>
        <v>622.34</v>
      </c>
      <c r="J240" s="26" t="s">
        <v>18</v>
      </c>
      <c r="K240" s="24">
        <f>G240*((100+H239)/100)</f>
        <v>1059.6600000000001</v>
      </c>
      <c r="L240" s="16" t="s">
        <v>194</v>
      </c>
      <c r="M240" s="529"/>
      <c r="N240" s="23">
        <v>140</v>
      </c>
      <c r="O240" s="25">
        <f>N240*((100-H239)/100)</f>
        <v>103.6</v>
      </c>
      <c r="P240" s="22" t="s">
        <v>18</v>
      </c>
      <c r="Q240" s="283">
        <f>N240*((100+H239)/100)</f>
        <v>176.4</v>
      </c>
      <c r="R240" s="666"/>
      <c r="S240" s="647"/>
      <c r="T240" s="640"/>
    </row>
    <row r="241" spans="2:20">
      <c r="B241" s="305" t="s">
        <v>59</v>
      </c>
      <c r="C241" s="83" t="s">
        <v>159</v>
      </c>
      <c r="D241" s="75" t="s">
        <v>352</v>
      </c>
      <c r="E241" s="19"/>
      <c r="F241" s="19" t="s">
        <v>191</v>
      </c>
      <c r="G241" s="23">
        <v>889</v>
      </c>
      <c r="H241" s="526"/>
      <c r="I241" s="25">
        <f>G241*((100-H239)/100)</f>
        <v>657.86</v>
      </c>
      <c r="J241" s="26" t="s">
        <v>18</v>
      </c>
      <c r="K241" s="24">
        <f>G241*((100+H239)/100)</f>
        <v>1120.1400000000001</v>
      </c>
      <c r="L241" s="16" t="s">
        <v>194</v>
      </c>
      <c r="M241" s="529"/>
      <c r="N241" s="23">
        <v>148</v>
      </c>
      <c r="O241" s="25">
        <f>N241*((100-H239)/100)</f>
        <v>109.52</v>
      </c>
      <c r="P241" s="22" t="s">
        <v>18</v>
      </c>
      <c r="Q241" s="283">
        <f>N241*((100+H239)/100)</f>
        <v>186.48</v>
      </c>
      <c r="R241" s="666"/>
      <c r="S241" s="647"/>
      <c r="T241" s="640"/>
    </row>
    <row r="242" spans="2:20">
      <c r="B242" s="305"/>
      <c r="C242" s="83"/>
      <c r="D242" s="75" t="s">
        <v>104</v>
      </c>
      <c r="E242" s="19"/>
      <c r="F242" s="19" t="s">
        <v>191</v>
      </c>
      <c r="G242" s="23">
        <v>859</v>
      </c>
      <c r="H242" s="526"/>
      <c r="I242" s="25">
        <f>G242*((100-H239)/100)</f>
        <v>635.66</v>
      </c>
      <c r="J242" s="26" t="s">
        <v>18</v>
      </c>
      <c r="K242" s="24">
        <f>G242*((100+H239)/100)</f>
        <v>1082.3399999999999</v>
      </c>
      <c r="L242" s="16" t="s">
        <v>194</v>
      </c>
      <c r="M242" s="529"/>
      <c r="N242" s="23">
        <v>143</v>
      </c>
      <c r="O242" s="25">
        <f>N242*((100-H239)/100)</f>
        <v>105.82</v>
      </c>
      <c r="P242" s="22" t="s">
        <v>18</v>
      </c>
      <c r="Q242" s="283">
        <f>N242*((100+H239)/100)</f>
        <v>180.18</v>
      </c>
      <c r="R242" s="666"/>
      <c r="S242" s="647"/>
      <c r="T242" s="640"/>
    </row>
    <row r="243" spans="2:20">
      <c r="B243" s="305" t="s">
        <v>60</v>
      </c>
      <c r="C243" s="75" t="s">
        <v>172</v>
      </c>
      <c r="D243" s="75" t="s">
        <v>104</v>
      </c>
      <c r="E243" s="19"/>
      <c r="F243" s="19" t="s">
        <v>191</v>
      </c>
      <c r="G243" s="23">
        <v>841</v>
      </c>
      <c r="H243" s="526"/>
      <c r="I243" s="25">
        <f>G243*((100-H239)/100)</f>
        <v>622.34</v>
      </c>
      <c r="J243" s="26" t="s">
        <v>18</v>
      </c>
      <c r="K243" s="24">
        <f>G243*((100+H239)/100)</f>
        <v>1059.6600000000001</v>
      </c>
      <c r="L243" s="16" t="s">
        <v>194</v>
      </c>
      <c r="M243" s="529"/>
      <c r="N243" s="23">
        <v>140</v>
      </c>
      <c r="O243" s="25">
        <f>N243*((100-H239)/100)</f>
        <v>103.6</v>
      </c>
      <c r="P243" s="22" t="s">
        <v>18</v>
      </c>
      <c r="Q243" s="283">
        <f>N243*((100+H239)/100)</f>
        <v>176.4</v>
      </c>
      <c r="R243" s="666"/>
      <c r="S243" s="647"/>
      <c r="T243" s="640"/>
    </row>
    <row r="244" spans="2:20">
      <c r="B244" s="305" t="s">
        <v>61</v>
      </c>
      <c r="C244" s="81" t="s">
        <v>296</v>
      </c>
      <c r="D244" s="75" t="s">
        <v>295</v>
      </c>
      <c r="E244" s="19"/>
      <c r="F244" s="19" t="s">
        <v>191</v>
      </c>
      <c r="G244" s="23">
        <v>865</v>
      </c>
      <c r="H244" s="526"/>
      <c r="I244" s="25">
        <f>G244*((100-H239)/100)</f>
        <v>640.1</v>
      </c>
      <c r="J244" s="26" t="s">
        <v>18</v>
      </c>
      <c r="K244" s="24">
        <f>G244*((100+H239)/100)</f>
        <v>1089.9000000000001</v>
      </c>
      <c r="L244" s="16" t="s">
        <v>194</v>
      </c>
      <c r="M244" s="529"/>
      <c r="N244" s="23">
        <v>144</v>
      </c>
      <c r="O244" s="25">
        <f>N244*((100-H239)/100)</f>
        <v>106.56</v>
      </c>
      <c r="P244" s="22" t="s">
        <v>18</v>
      </c>
      <c r="Q244" s="283">
        <f>N244*((100+H239)/100)</f>
        <v>181.44</v>
      </c>
      <c r="R244" s="666"/>
      <c r="S244" s="647"/>
      <c r="T244" s="640"/>
    </row>
    <row r="245" spans="2:20" ht="12.75" hidden="1" customHeight="1">
      <c r="B245" s="305"/>
      <c r="C245" s="81" t="s">
        <v>297</v>
      </c>
      <c r="D245" s="75" t="s">
        <v>163</v>
      </c>
      <c r="E245" s="19"/>
      <c r="F245" s="19" t="s">
        <v>191</v>
      </c>
      <c r="G245" s="23"/>
      <c r="H245" s="526"/>
      <c r="I245" s="25">
        <f>G245*((100-H239)/100)</f>
        <v>0</v>
      </c>
      <c r="J245" s="26" t="s">
        <v>18</v>
      </c>
      <c r="K245" s="24">
        <f>G245*((100+H239)/100)</f>
        <v>0</v>
      </c>
      <c r="L245" s="16" t="s">
        <v>194</v>
      </c>
      <c r="M245" s="529"/>
      <c r="N245" s="67">
        <f>G245*$M$239</f>
        <v>0</v>
      </c>
      <c r="O245" s="25">
        <f>N245*((100-H239)/100)</f>
        <v>0</v>
      </c>
      <c r="P245" s="22" t="s">
        <v>18</v>
      </c>
      <c r="Q245" s="283">
        <f>N245*((100+H239)/100)</f>
        <v>0</v>
      </c>
      <c r="R245" s="666"/>
      <c r="S245" s="647"/>
      <c r="T245" s="640"/>
    </row>
    <row r="246" spans="2:20">
      <c r="B246" s="226" t="s">
        <v>411</v>
      </c>
      <c r="C246" s="56" t="s">
        <v>299</v>
      </c>
      <c r="D246" s="75" t="s">
        <v>104</v>
      </c>
      <c r="E246" s="19"/>
      <c r="F246" s="19" t="s">
        <v>191</v>
      </c>
      <c r="G246" s="23">
        <v>849</v>
      </c>
      <c r="H246" s="526"/>
      <c r="I246" s="25">
        <f>G246*((100-H239)/100)</f>
        <v>628.26</v>
      </c>
      <c r="J246" s="26" t="s">
        <v>18</v>
      </c>
      <c r="K246" s="24">
        <f>G246*((100+H239)/100)</f>
        <v>1069.74</v>
      </c>
      <c r="L246" s="16" t="s">
        <v>194</v>
      </c>
      <c r="M246" s="529"/>
      <c r="N246" s="23">
        <v>143</v>
      </c>
      <c r="O246" s="25">
        <f>N246*((100-H239)/100)</f>
        <v>105.82</v>
      </c>
      <c r="P246" s="22" t="s">
        <v>18</v>
      </c>
      <c r="Q246" s="283">
        <f>N246*((100+H239)/100)</f>
        <v>180.18</v>
      </c>
      <c r="R246" s="666"/>
      <c r="S246" s="647"/>
      <c r="T246" s="640"/>
    </row>
    <row r="247" spans="2:20">
      <c r="B247" s="226"/>
      <c r="C247" s="75" t="s">
        <v>305</v>
      </c>
      <c r="D247" s="75" t="s">
        <v>104</v>
      </c>
      <c r="E247" s="19"/>
      <c r="F247" s="19" t="s">
        <v>191</v>
      </c>
      <c r="G247" s="23">
        <v>853</v>
      </c>
      <c r="H247" s="526"/>
      <c r="I247" s="25">
        <f>G247*((100-H239)/100)</f>
        <v>631.22</v>
      </c>
      <c r="J247" s="26" t="s">
        <v>18</v>
      </c>
      <c r="K247" s="24">
        <f>G247*((100+H239)/100)</f>
        <v>1074.78</v>
      </c>
      <c r="L247" s="16" t="s">
        <v>194</v>
      </c>
      <c r="M247" s="529"/>
      <c r="N247" s="23">
        <v>142</v>
      </c>
      <c r="O247" s="25">
        <f>N247*((100-H239)/100)</f>
        <v>105.08</v>
      </c>
      <c r="P247" s="22" t="s">
        <v>18</v>
      </c>
      <c r="Q247" s="283">
        <f>N247*((100+H239)/100)</f>
        <v>178.92</v>
      </c>
      <c r="R247" s="666"/>
      <c r="S247" s="647"/>
      <c r="T247" s="640"/>
    </row>
    <row r="248" spans="2:20">
      <c r="B248" s="226"/>
      <c r="C248" s="75" t="s">
        <v>67</v>
      </c>
      <c r="D248" s="75" t="s">
        <v>104</v>
      </c>
      <c r="E248" s="19"/>
      <c r="F248" s="19" t="s">
        <v>191</v>
      </c>
      <c r="G248" s="23">
        <v>793</v>
      </c>
      <c r="H248" s="526"/>
      <c r="I248" s="25">
        <f>G248*((100-H239)/100)</f>
        <v>586.81999999999994</v>
      </c>
      <c r="J248" s="26" t="s">
        <v>18</v>
      </c>
      <c r="K248" s="24">
        <f>G248*((100+H239)/100)</f>
        <v>999.18000000000006</v>
      </c>
      <c r="L248" s="16" t="s">
        <v>194</v>
      </c>
      <c r="M248" s="529"/>
      <c r="N248" s="23">
        <v>132</v>
      </c>
      <c r="O248" s="20">
        <f>N248*((100-H239)/100)</f>
        <v>97.679999999999993</v>
      </c>
      <c r="P248" s="22" t="s">
        <v>18</v>
      </c>
      <c r="Q248" s="283">
        <f>N248*((100+H239)/100)</f>
        <v>166.32</v>
      </c>
      <c r="R248" s="666"/>
      <c r="S248" s="647"/>
      <c r="T248" s="640"/>
    </row>
    <row r="249" spans="2:20" ht="12.75" hidden="1" customHeight="1">
      <c r="B249" s="226"/>
      <c r="C249" s="75"/>
      <c r="D249" s="75"/>
      <c r="E249" s="19"/>
      <c r="F249" s="19" t="s">
        <v>191</v>
      </c>
      <c r="G249" s="23"/>
      <c r="H249" s="526"/>
      <c r="I249" s="25">
        <f>G249*((100-H239)/100)</f>
        <v>0</v>
      </c>
      <c r="J249" s="26" t="s">
        <v>18</v>
      </c>
      <c r="K249" s="24">
        <f>G249*((100+H239)/100)</f>
        <v>0</v>
      </c>
      <c r="L249" s="16" t="s">
        <v>194</v>
      </c>
      <c r="M249" s="529"/>
      <c r="N249" s="23">
        <f>G249*$M$239</f>
        <v>0</v>
      </c>
      <c r="O249" s="20">
        <f>N249*((100-H239)/100)</f>
        <v>0</v>
      </c>
      <c r="P249" s="22" t="s">
        <v>18</v>
      </c>
      <c r="Q249" s="283">
        <f>N249*((100+H239)/100)</f>
        <v>0</v>
      </c>
      <c r="R249" s="666"/>
      <c r="S249" s="647"/>
      <c r="T249" s="640"/>
    </row>
    <row r="250" spans="2:20">
      <c r="B250" s="226"/>
      <c r="C250" s="75" t="s">
        <v>310</v>
      </c>
      <c r="D250" s="75" t="s">
        <v>104</v>
      </c>
      <c r="E250" s="19"/>
      <c r="F250" s="19" t="s">
        <v>191</v>
      </c>
      <c r="G250" s="23">
        <v>865</v>
      </c>
      <c r="H250" s="526"/>
      <c r="I250" s="25">
        <f>G250*((100-H239)/100)</f>
        <v>640.1</v>
      </c>
      <c r="J250" s="26" t="s">
        <v>18</v>
      </c>
      <c r="K250" s="24">
        <f>G250*((100+H239)/100)</f>
        <v>1089.9000000000001</v>
      </c>
      <c r="L250" s="16" t="s">
        <v>194</v>
      </c>
      <c r="M250" s="529"/>
      <c r="N250" s="23">
        <v>144</v>
      </c>
      <c r="O250" s="25">
        <f>N250*((100-H239)/100)</f>
        <v>106.56</v>
      </c>
      <c r="P250" s="22" t="s">
        <v>18</v>
      </c>
      <c r="Q250" s="283">
        <f>N250*((100+H239)/100)</f>
        <v>181.44</v>
      </c>
      <c r="R250" s="666"/>
      <c r="S250" s="647"/>
      <c r="T250" s="640"/>
    </row>
    <row r="251" spans="2:20">
      <c r="B251" s="226"/>
      <c r="C251" s="75" t="s">
        <v>174</v>
      </c>
      <c r="D251" s="75" t="s">
        <v>104</v>
      </c>
      <c r="E251" s="19"/>
      <c r="F251" s="19" t="s">
        <v>191</v>
      </c>
      <c r="G251" s="23">
        <v>853</v>
      </c>
      <c r="H251" s="526"/>
      <c r="I251" s="25">
        <f>G251*((100-H239)/100)</f>
        <v>631.22</v>
      </c>
      <c r="J251" s="26" t="s">
        <v>18</v>
      </c>
      <c r="K251" s="24">
        <f>G251*((100+H239)/100)</f>
        <v>1074.78</v>
      </c>
      <c r="L251" s="16" t="s">
        <v>194</v>
      </c>
      <c r="M251" s="529"/>
      <c r="N251" s="23">
        <v>142</v>
      </c>
      <c r="O251" s="25">
        <f>N251*((100-H239)/100)</f>
        <v>105.08</v>
      </c>
      <c r="P251" s="22" t="s">
        <v>18</v>
      </c>
      <c r="Q251" s="283">
        <f>N251*((100+H239)/100)</f>
        <v>178.92</v>
      </c>
      <c r="R251" s="666"/>
      <c r="S251" s="647"/>
      <c r="T251" s="640"/>
    </row>
    <row r="252" spans="2:20" ht="13.5" thickBot="1">
      <c r="B252" s="228"/>
      <c r="C252" s="240" t="s">
        <v>319</v>
      </c>
      <c r="D252" s="240" t="s">
        <v>104</v>
      </c>
      <c r="E252" s="241"/>
      <c r="F252" s="241" t="s">
        <v>191</v>
      </c>
      <c r="G252" s="263">
        <v>823</v>
      </c>
      <c r="H252" s="527"/>
      <c r="I252" s="264">
        <f>G252*((100-H239)/100)</f>
        <v>609.02</v>
      </c>
      <c r="J252" s="265" t="s">
        <v>18</v>
      </c>
      <c r="K252" s="266">
        <f>G252*((100+H239)/100)</f>
        <v>1036.98</v>
      </c>
      <c r="L252" s="242" t="s">
        <v>194</v>
      </c>
      <c r="M252" s="530"/>
      <c r="N252" s="263">
        <v>137</v>
      </c>
      <c r="O252" s="264">
        <f>N252*((100-H239)/100)</f>
        <v>101.38</v>
      </c>
      <c r="P252" s="233" t="s">
        <v>18</v>
      </c>
      <c r="Q252" s="286">
        <f>N252*((100+H239)/100)</f>
        <v>172.62</v>
      </c>
      <c r="R252" s="666"/>
      <c r="S252" s="645"/>
      <c r="T252" s="641"/>
    </row>
    <row r="253" spans="2:20" ht="13.5" thickTop="1">
      <c r="B253" s="595" t="s">
        <v>54</v>
      </c>
      <c r="C253" s="167" t="str">
        <f>INFO!$B$28</f>
        <v>DiaSys</v>
      </c>
      <c r="D253" s="81" t="s">
        <v>184</v>
      </c>
      <c r="E253" s="169" t="s">
        <v>155</v>
      </c>
      <c r="F253" s="169" t="s">
        <v>191</v>
      </c>
      <c r="G253" s="18">
        <v>9.0376000000000012</v>
      </c>
      <c r="H253" s="525" t="str">
        <f>INFO!B52</f>
        <v>26</v>
      </c>
      <c r="I253" s="86">
        <f>G253*((100-H253)/100)</f>
        <v>6.6878240000000009</v>
      </c>
      <c r="J253" s="22" t="s">
        <v>18</v>
      </c>
      <c r="K253" s="158">
        <f>G253*((100+H253)/100)</f>
        <v>11.387376000000001</v>
      </c>
      <c r="L253" s="85" t="s">
        <v>195</v>
      </c>
      <c r="M253" s="528" t="s">
        <v>351</v>
      </c>
      <c r="N253" s="246">
        <f>G253*$M$253</f>
        <v>537.55644800000005</v>
      </c>
      <c r="O253" s="247">
        <f>N253*((100-H253)/100)</f>
        <v>397.79177152000005</v>
      </c>
      <c r="P253" s="26" t="s">
        <v>18</v>
      </c>
      <c r="Q253" s="347">
        <f>N253*((100+H253)/100)</f>
        <v>677.32112448000009</v>
      </c>
      <c r="R253" s="666"/>
      <c r="S253" s="646">
        <f>STDEV(G253:G265)/AVERAGE(G253:G265)</f>
        <v>6.7539755740944146E-2</v>
      </c>
      <c r="T253" s="639">
        <f>(G254/G260)-1</f>
        <v>7.2869147659063493E-2</v>
      </c>
    </row>
    <row r="254" spans="2:20">
      <c r="B254" s="596"/>
      <c r="C254" s="81"/>
      <c r="D254" s="75" t="s">
        <v>183</v>
      </c>
      <c r="E254" s="19" t="s">
        <v>156</v>
      </c>
      <c r="F254" s="19" t="s">
        <v>191</v>
      </c>
      <c r="G254" s="18">
        <v>8.9369999999999994</v>
      </c>
      <c r="H254" s="526"/>
      <c r="I254" s="17">
        <f>G254*((100-H253)/100)</f>
        <v>6.6133799999999994</v>
      </c>
      <c r="J254" s="22" t="s">
        <v>18</v>
      </c>
      <c r="K254" s="21">
        <f>G254*((100+H253)/100)</f>
        <v>11.260619999999999</v>
      </c>
      <c r="L254" s="16" t="s">
        <v>195</v>
      </c>
      <c r="M254" s="529"/>
      <c r="N254" s="23">
        <f t="shared" ref="N254:N265" si="15">G254*$M$253</f>
        <v>531.5727599999999</v>
      </c>
      <c r="O254" s="25">
        <f>N254*((100-H253)/100)</f>
        <v>393.3638423999999</v>
      </c>
      <c r="P254" s="26" t="s">
        <v>18</v>
      </c>
      <c r="Q254" s="283">
        <f>N254*((100+H253)/100)</f>
        <v>669.78167759999985</v>
      </c>
      <c r="R254" s="666"/>
      <c r="S254" s="647"/>
      <c r="T254" s="640"/>
    </row>
    <row r="255" spans="2:20">
      <c r="B255" s="308" t="s">
        <v>27</v>
      </c>
      <c r="C255" s="84" t="s">
        <v>160</v>
      </c>
      <c r="D255" s="75" t="s">
        <v>105</v>
      </c>
      <c r="E255" s="19" t="s">
        <v>276</v>
      </c>
      <c r="F255" s="19" t="s">
        <v>191</v>
      </c>
      <c r="G255" s="18">
        <v>8.34</v>
      </c>
      <c r="H255" s="526"/>
      <c r="I255" s="17">
        <f>G255*((100-H253)/100)</f>
        <v>6.1715999999999998</v>
      </c>
      <c r="J255" s="22" t="s">
        <v>18</v>
      </c>
      <c r="K255" s="21">
        <f>G255*((100+H253)/100)</f>
        <v>10.5084</v>
      </c>
      <c r="L255" s="16" t="s">
        <v>195</v>
      </c>
      <c r="M255" s="529"/>
      <c r="N255" s="23">
        <f t="shared" si="15"/>
        <v>496.06319999999994</v>
      </c>
      <c r="O255" s="25">
        <f>N255*((100-H253)/100)</f>
        <v>367.08676799999995</v>
      </c>
      <c r="P255" s="26" t="s">
        <v>18</v>
      </c>
      <c r="Q255" s="283">
        <f>N255*((100+H253)/100)</f>
        <v>625.03963199999987</v>
      </c>
      <c r="R255" s="666"/>
      <c r="S255" s="647"/>
      <c r="T255" s="640"/>
    </row>
    <row r="256" spans="2:20">
      <c r="B256" s="308" t="s">
        <v>55</v>
      </c>
      <c r="C256" s="84"/>
      <c r="D256" s="75" t="s">
        <v>105</v>
      </c>
      <c r="E256" s="19" t="s">
        <v>277</v>
      </c>
      <c r="F256" s="19" t="s">
        <v>191</v>
      </c>
      <c r="G256" s="18">
        <v>8.6649999999999991</v>
      </c>
      <c r="H256" s="526"/>
      <c r="I256" s="17">
        <f>G256*((100-H253)/100)</f>
        <v>6.4120999999999997</v>
      </c>
      <c r="J256" s="22" t="s">
        <v>18</v>
      </c>
      <c r="K256" s="21">
        <f>G256*((100+H253)/100)</f>
        <v>10.917899999999999</v>
      </c>
      <c r="L256" s="16" t="s">
        <v>195</v>
      </c>
      <c r="M256" s="529"/>
      <c r="N256" s="23">
        <f t="shared" si="15"/>
        <v>515.39419999999996</v>
      </c>
      <c r="O256" s="25">
        <f>N256*((100-H253)/100)</f>
        <v>381.39170799999994</v>
      </c>
      <c r="P256" s="26" t="s">
        <v>18</v>
      </c>
      <c r="Q256" s="283">
        <f>N256*((100+H253)/100)</f>
        <v>649.39669199999992</v>
      </c>
      <c r="R256" s="666"/>
      <c r="S256" s="647"/>
      <c r="T256" s="640"/>
    </row>
    <row r="257" spans="2:20">
      <c r="B257" s="308" t="s">
        <v>56</v>
      </c>
      <c r="C257" s="83" t="s">
        <v>159</v>
      </c>
      <c r="D257" s="75" t="s">
        <v>105</v>
      </c>
      <c r="E257" s="19"/>
      <c r="F257" s="19" t="s">
        <v>191</v>
      </c>
      <c r="G257" s="66">
        <v>10.1</v>
      </c>
      <c r="H257" s="526"/>
      <c r="I257" s="17">
        <f>G257*((100-H253)/100)</f>
        <v>7.4739999999999993</v>
      </c>
      <c r="J257" s="22" t="s">
        <v>18</v>
      </c>
      <c r="K257" s="21">
        <f>G257*((100+H253)/100)</f>
        <v>12.725999999999999</v>
      </c>
      <c r="L257" s="16" t="s">
        <v>195</v>
      </c>
      <c r="M257" s="529"/>
      <c r="N257" s="23">
        <f t="shared" si="15"/>
        <v>600.74799999999993</v>
      </c>
      <c r="O257" s="25">
        <f>N257*((100-H253)/100)</f>
        <v>444.55351999999993</v>
      </c>
      <c r="P257" s="26" t="s">
        <v>18</v>
      </c>
      <c r="Q257" s="283">
        <f>N257*((100+H253)/100)</f>
        <v>756.94247999999993</v>
      </c>
      <c r="R257" s="666"/>
      <c r="S257" s="647"/>
      <c r="T257" s="640"/>
    </row>
    <row r="258" spans="2:20">
      <c r="B258" s="308" t="s">
        <v>57</v>
      </c>
      <c r="C258" s="75" t="s">
        <v>172</v>
      </c>
      <c r="D258" s="75" t="s">
        <v>105</v>
      </c>
      <c r="E258" s="19"/>
      <c r="F258" s="19" t="s">
        <v>191</v>
      </c>
      <c r="G258" s="18">
        <v>9.15</v>
      </c>
      <c r="H258" s="526"/>
      <c r="I258" s="17">
        <f>G258*((100-H253)/100)</f>
        <v>6.7709999999999999</v>
      </c>
      <c r="J258" s="22" t="s">
        <v>18</v>
      </c>
      <c r="K258" s="21">
        <f>G258*((100+H253)/100)</f>
        <v>11.529</v>
      </c>
      <c r="L258" s="16" t="s">
        <v>195</v>
      </c>
      <c r="M258" s="529"/>
      <c r="N258" s="23">
        <f t="shared" si="15"/>
        <v>544.24199999999996</v>
      </c>
      <c r="O258" s="25">
        <f>N258*((100-H253)/100)</f>
        <v>402.73907999999994</v>
      </c>
      <c r="P258" s="26" t="s">
        <v>18</v>
      </c>
      <c r="Q258" s="283">
        <f>N258*((100+H253)/100)</f>
        <v>685.74491999999998</v>
      </c>
      <c r="R258" s="666"/>
      <c r="S258" s="647"/>
      <c r="T258" s="640"/>
    </row>
    <row r="259" spans="2:20">
      <c r="B259" s="308" t="s">
        <v>412</v>
      </c>
      <c r="C259" s="81" t="s">
        <v>296</v>
      </c>
      <c r="D259" s="75" t="s">
        <v>105</v>
      </c>
      <c r="E259" s="19"/>
      <c r="F259" s="19" t="s">
        <v>191</v>
      </c>
      <c r="G259" s="18">
        <v>8.7100000000000009</v>
      </c>
      <c r="H259" s="526"/>
      <c r="I259" s="17">
        <f>G259*((100-H253)/100)</f>
        <v>6.4454000000000002</v>
      </c>
      <c r="J259" s="22" t="s">
        <v>18</v>
      </c>
      <c r="K259" s="21">
        <f>G259*((100+H253)/100)</f>
        <v>10.974600000000001</v>
      </c>
      <c r="L259" s="16" t="s">
        <v>195</v>
      </c>
      <c r="M259" s="529"/>
      <c r="N259" s="23">
        <f t="shared" si="15"/>
        <v>518.07080000000008</v>
      </c>
      <c r="O259" s="25">
        <f>N259*((100-H253)/100)</f>
        <v>383.37239200000005</v>
      </c>
      <c r="P259" s="26" t="s">
        <v>18</v>
      </c>
      <c r="Q259" s="283">
        <f>N259*((100+H253)/100)</f>
        <v>652.76920800000005</v>
      </c>
      <c r="R259" s="666"/>
      <c r="S259" s="647"/>
      <c r="T259" s="640"/>
    </row>
    <row r="260" spans="2:20">
      <c r="B260" s="308"/>
      <c r="C260" s="56" t="s">
        <v>299</v>
      </c>
      <c r="D260" s="75" t="s">
        <v>304</v>
      </c>
      <c r="E260" s="19"/>
      <c r="F260" s="19" t="s">
        <v>191</v>
      </c>
      <c r="G260" s="18">
        <v>8.33</v>
      </c>
      <c r="H260" s="526"/>
      <c r="I260" s="17">
        <f>G260*((100-H253)/100)</f>
        <v>6.1642000000000001</v>
      </c>
      <c r="J260" s="22" t="s">
        <v>18</v>
      </c>
      <c r="K260" s="21">
        <f>G260*((100+H253)/100)</f>
        <v>10.495800000000001</v>
      </c>
      <c r="L260" s="16" t="s">
        <v>195</v>
      </c>
      <c r="M260" s="529"/>
      <c r="N260" s="23">
        <f t="shared" si="15"/>
        <v>495.46839999999997</v>
      </c>
      <c r="O260" s="25">
        <f>N260*((100-H253)/100)</f>
        <v>366.64661599999999</v>
      </c>
      <c r="P260" s="26" t="s">
        <v>18</v>
      </c>
      <c r="Q260" s="283">
        <f>N260*((100+H253)/100)</f>
        <v>624.29018399999995</v>
      </c>
      <c r="R260" s="666"/>
      <c r="S260" s="647"/>
      <c r="T260" s="640"/>
    </row>
    <row r="261" spans="2:20">
      <c r="B261" s="308"/>
      <c r="C261" s="75" t="s">
        <v>305</v>
      </c>
      <c r="D261" s="75" t="s">
        <v>105</v>
      </c>
      <c r="E261" s="19"/>
      <c r="F261" s="19" t="s">
        <v>191</v>
      </c>
      <c r="G261" s="18">
        <v>8.44</v>
      </c>
      <c r="H261" s="526"/>
      <c r="I261" s="17">
        <f>G261*((100-H253)/100)</f>
        <v>6.2455999999999996</v>
      </c>
      <c r="J261" s="22" t="s">
        <v>18</v>
      </c>
      <c r="K261" s="21">
        <f>G261*((100+H253)/100)</f>
        <v>10.634399999999999</v>
      </c>
      <c r="L261" s="16" t="s">
        <v>195</v>
      </c>
      <c r="M261" s="529"/>
      <c r="N261" s="23">
        <f t="shared" si="15"/>
        <v>502.01119999999992</v>
      </c>
      <c r="O261" s="25">
        <f>N261*((100-H253)/100)</f>
        <v>371.48828799999995</v>
      </c>
      <c r="P261" s="26" t="s">
        <v>18</v>
      </c>
      <c r="Q261" s="283">
        <f>N261*((100+H253)/100)</f>
        <v>632.53411199999994</v>
      </c>
      <c r="R261" s="666"/>
      <c r="S261" s="647"/>
      <c r="T261" s="640"/>
    </row>
    <row r="262" spans="2:20">
      <c r="B262" s="308"/>
      <c r="C262" s="75" t="s">
        <v>67</v>
      </c>
      <c r="D262" s="75" t="s">
        <v>105</v>
      </c>
      <c r="E262" s="19"/>
      <c r="F262" s="19" t="s">
        <v>191</v>
      </c>
      <c r="G262" s="18">
        <v>7.83</v>
      </c>
      <c r="H262" s="526"/>
      <c r="I262" s="17">
        <f>G262*((100-H253)/100)</f>
        <v>5.7942</v>
      </c>
      <c r="J262" s="22" t="s">
        <v>18</v>
      </c>
      <c r="K262" s="82">
        <f>G262*((100+H253)/100)</f>
        <v>9.8658000000000001</v>
      </c>
      <c r="L262" s="16" t="s">
        <v>195</v>
      </c>
      <c r="M262" s="529"/>
      <c r="N262" s="23">
        <f t="shared" si="15"/>
        <v>465.72839999999997</v>
      </c>
      <c r="O262" s="25">
        <f>N262*((100-H253)/100)</f>
        <v>344.63901599999997</v>
      </c>
      <c r="P262" s="26" t="s">
        <v>18</v>
      </c>
      <c r="Q262" s="283">
        <f>N262*((100+H253)/100)</f>
        <v>586.81778399999996</v>
      </c>
      <c r="R262" s="666"/>
      <c r="S262" s="647"/>
      <c r="T262" s="640"/>
    </row>
    <row r="263" spans="2:20">
      <c r="B263" s="308"/>
      <c r="C263" s="75" t="s">
        <v>310</v>
      </c>
      <c r="D263" s="75" t="s">
        <v>313</v>
      </c>
      <c r="E263" s="19"/>
      <c r="F263" s="19" t="s">
        <v>191</v>
      </c>
      <c r="G263" s="18">
        <v>8.36</v>
      </c>
      <c r="H263" s="526"/>
      <c r="I263" s="17">
        <f>G263*((100-H253)/100)</f>
        <v>6.1863999999999999</v>
      </c>
      <c r="J263" s="22" t="s">
        <v>18</v>
      </c>
      <c r="K263" s="21">
        <f>G263*((100+H253)/100)</f>
        <v>10.5336</v>
      </c>
      <c r="L263" s="16" t="s">
        <v>195</v>
      </c>
      <c r="M263" s="529"/>
      <c r="N263" s="23">
        <f t="shared" si="15"/>
        <v>497.25279999999992</v>
      </c>
      <c r="O263" s="25">
        <f>N263*((100-H253)/100)</f>
        <v>367.96707199999992</v>
      </c>
      <c r="P263" s="26" t="s">
        <v>18</v>
      </c>
      <c r="Q263" s="283">
        <f>N263*((100+H253)/100)</f>
        <v>626.53852799999993</v>
      </c>
      <c r="R263" s="666"/>
      <c r="S263" s="647"/>
      <c r="T263" s="640"/>
    </row>
    <row r="264" spans="2:20">
      <c r="B264" s="308"/>
      <c r="C264" s="75" t="s">
        <v>174</v>
      </c>
      <c r="D264" s="75" t="s">
        <v>105</v>
      </c>
      <c r="E264" s="19"/>
      <c r="F264" s="19" t="s">
        <v>191</v>
      </c>
      <c r="G264" s="18">
        <v>9.48</v>
      </c>
      <c r="H264" s="526"/>
      <c r="I264" s="17">
        <f>G264*((100-H253)/100)</f>
        <v>7.0152000000000001</v>
      </c>
      <c r="J264" s="22" t="s">
        <v>18</v>
      </c>
      <c r="K264" s="21">
        <f>G264*((100+H253)/100)</f>
        <v>11.944800000000001</v>
      </c>
      <c r="L264" s="16" t="s">
        <v>195</v>
      </c>
      <c r="M264" s="529"/>
      <c r="N264" s="23">
        <f t="shared" si="15"/>
        <v>563.87040000000002</v>
      </c>
      <c r="O264" s="25">
        <f>N264*((100-H253)/100)</f>
        <v>417.264096</v>
      </c>
      <c r="P264" s="26" t="s">
        <v>18</v>
      </c>
      <c r="Q264" s="283">
        <f>N264*((100+H253)/100)</f>
        <v>710.47670400000004</v>
      </c>
      <c r="R264" s="666"/>
      <c r="S264" s="647"/>
      <c r="T264" s="640"/>
    </row>
    <row r="265" spans="2:20" ht="13.5" thickBot="1">
      <c r="B265" s="228"/>
      <c r="C265" s="240" t="s">
        <v>319</v>
      </c>
      <c r="D265" s="240" t="s">
        <v>105</v>
      </c>
      <c r="E265" s="241"/>
      <c r="F265" s="241" t="s">
        <v>191</v>
      </c>
      <c r="G265" s="275">
        <v>9.23</v>
      </c>
      <c r="H265" s="527"/>
      <c r="I265" s="276">
        <f>G265*((100-H253)/100)</f>
        <v>6.8302000000000005</v>
      </c>
      <c r="J265" s="233" t="s">
        <v>18</v>
      </c>
      <c r="K265" s="258">
        <f>G265*((100+H253)/100)</f>
        <v>11.629800000000001</v>
      </c>
      <c r="L265" s="242" t="s">
        <v>195</v>
      </c>
      <c r="M265" s="530"/>
      <c r="N265" s="263">
        <f t="shared" si="15"/>
        <v>549.00040000000001</v>
      </c>
      <c r="O265" s="264">
        <f>N265*((100-H253)/100)</f>
        <v>406.26029599999998</v>
      </c>
      <c r="P265" s="265" t="s">
        <v>18</v>
      </c>
      <c r="Q265" s="286">
        <f>N265*((100+H253)/100)</f>
        <v>691.74050399999999</v>
      </c>
      <c r="R265" s="666"/>
      <c r="S265" s="645"/>
      <c r="T265" s="641"/>
    </row>
    <row r="266" spans="2:20" ht="12.75" customHeight="1" thickTop="1">
      <c r="B266" s="29"/>
      <c r="C266" s="30"/>
      <c r="D266" s="30"/>
      <c r="E266" s="30"/>
      <c r="F266" s="31"/>
      <c r="G266" s="68"/>
      <c r="H266" s="68"/>
      <c r="I266" s="205"/>
      <c r="J266" s="390"/>
      <c r="K266" s="391"/>
      <c r="L266" s="392"/>
      <c r="M266" s="392"/>
      <c r="N266" s="393"/>
      <c r="O266" s="389"/>
      <c r="P266" s="389"/>
      <c r="Q266" s="389"/>
      <c r="R266" s="666"/>
      <c r="S266" s="658"/>
      <c r="T266" s="661"/>
    </row>
    <row r="267" spans="2:20" ht="12.75" customHeight="1">
      <c r="B267" s="36" t="s">
        <v>127</v>
      </c>
      <c r="C267" s="309"/>
      <c r="D267" s="309"/>
      <c r="E267" s="309"/>
      <c r="F267" s="31"/>
      <c r="G267" s="68"/>
      <c r="H267" s="68"/>
      <c r="I267" s="205"/>
      <c r="J267" s="205"/>
      <c r="K267" s="205"/>
      <c r="L267" s="392"/>
      <c r="M267" s="392"/>
      <c r="N267" s="393"/>
      <c r="O267" s="389"/>
      <c r="P267" s="389"/>
      <c r="Q267" s="389"/>
      <c r="R267" s="666"/>
      <c r="S267" s="618"/>
      <c r="T267" s="619"/>
    </row>
    <row r="268" spans="2:20" ht="12.75" customHeight="1">
      <c r="B268" s="32"/>
      <c r="C268" s="309"/>
      <c r="D268" s="309"/>
      <c r="E268" s="309"/>
      <c r="F268" s="31"/>
      <c r="G268" s="68"/>
      <c r="H268" s="68"/>
      <c r="I268" s="205"/>
      <c r="J268" s="205"/>
      <c r="K268" s="205"/>
      <c r="L268" s="392"/>
      <c r="M268" s="392"/>
      <c r="N268" s="393"/>
      <c r="O268" s="389"/>
      <c r="P268" s="389"/>
      <c r="Q268" s="389"/>
      <c r="R268" s="666"/>
      <c r="S268" s="618"/>
      <c r="T268" s="619"/>
    </row>
    <row r="269" spans="2:20" ht="12" customHeight="1">
      <c r="B269" s="92" t="s">
        <v>126</v>
      </c>
      <c r="C269" s="91"/>
      <c r="D269" s="91"/>
      <c r="E269" s="91"/>
      <c r="F269" s="92"/>
      <c r="G269" s="93"/>
      <c r="H269" s="394"/>
      <c r="I269" s="93"/>
      <c r="J269" s="394"/>
      <c r="K269" s="93"/>
      <c r="L269" s="93"/>
      <c r="M269" s="394"/>
      <c r="N269" s="395"/>
      <c r="O269" s="93"/>
      <c r="P269" s="394"/>
      <c r="Q269" s="93"/>
      <c r="R269" s="666"/>
      <c r="S269" s="618"/>
      <c r="T269" s="619"/>
    </row>
    <row r="270" spans="2:20" ht="12" customHeight="1">
      <c r="B270" s="42" t="s">
        <v>130</v>
      </c>
      <c r="C270" s="40"/>
      <c r="D270" s="40"/>
      <c r="E270" s="40"/>
      <c r="F270" s="39"/>
      <c r="G270" s="94"/>
      <c r="H270" s="396"/>
      <c r="I270" s="397"/>
      <c r="J270" s="398"/>
      <c r="K270" s="397"/>
      <c r="L270" s="90"/>
      <c r="M270" s="398"/>
      <c r="N270" s="90"/>
      <c r="O270" s="90"/>
      <c r="P270" s="398"/>
      <c r="Q270" s="90"/>
      <c r="R270" s="666"/>
      <c r="S270" s="618"/>
      <c r="T270" s="619"/>
    </row>
    <row r="271" spans="2:20" ht="12" customHeight="1">
      <c r="B271" s="42" t="s">
        <v>357</v>
      </c>
      <c r="C271" s="40"/>
      <c r="D271" s="40"/>
      <c r="E271" s="40"/>
      <c r="F271" s="95"/>
      <c r="G271" s="94"/>
      <c r="H271" s="396"/>
      <c r="I271" s="90"/>
      <c r="J271" s="398"/>
      <c r="K271" s="90"/>
      <c r="L271" s="90"/>
      <c r="M271" s="398"/>
      <c r="N271" s="90"/>
      <c r="O271" s="397"/>
      <c r="P271" s="90"/>
      <c r="Q271" s="397"/>
      <c r="R271" s="666"/>
      <c r="S271" s="618"/>
      <c r="T271" s="619"/>
    </row>
    <row r="272" spans="2:20" ht="12" customHeight="1">
      <c r="B272" s="99" t="s">
        <v>129</v>
      </c>
      <c r="C272" s="96"/>
      <c r="D272" s="96"/>
      <c r="E272" s="96"/>
      <c r="F272" s="97"/>
      <c r="G272" s="98"/>
      <c r="H272" s="399"/>
      <c r="I272" s="400"/>
      <c r="J272" s="401"/>
      <c r="K272" s="400"/>
      <c r="L272" s="402"/>
      <c r="M272" s="401"/>
      <c r="N272" s="98"/>
      <c r="O272" s="402"/>
      <c r="P272" s="401"/>
      <c r="Q272" s="402"/>
      <c r="R272" s="666"/>
      <c r="S272" s="618"/>
      <c r="T272" s="619"/>
    </row>
    <row r="273" spans="2:86" ht="12" customHeight="1">
      <c r="B273" s="42"/>
      <c r="C273" s="40"/>
      <c r="D273" s="40"/>
      <c r="E273" s="40"/>
      <c r="F273" s="39"/>
      <c r="G273" s="94"/>
      <c r="H273" s="396"/>
      <c r="I273" s="397"/>
      <c r="J273" s="398"/>
      <c r="K273" s="397"/>
      <c r="L273" s="90"/>
      <c r="M273" s="398"/>
      <c r="N273" s="94"/>
      <c r="O273" s="90"/>
      <c r="P273" s="398"/>
      <c r="Q273" s="90"/>
      <c r="R273" s="666"/>
      <c r="S273" s="618"/>
      <c r="T273" s="619"/>
    </row>
    <row r="274" spans="2:86" customFormat="1" ht="12" customHeight="1">
      <c r="B274" s="519" t="s">
        <v>167</v>
      </c>
      <c r="C274" s="520"/>
      <c r="D274" s="520"/>
      <c r="E274" s="520"/>
      <c r="F274" s="520"/>
      <c r="G274" s="520"/>
      <c r="H274" s="520"/>
      <c r="I274" s="520"/>
      <c r="J274" s="520"/>
      <c r="K274" s="520"/>
      <c r="L274" s="520"/>
      <c r="M274" s="520"/>
      <c r="N274" s="520"/>
      <c r="O274" s="520"/>
      <c r="P274" s="520"/>
      <c r="Q274" s="520"/>
      <c r="R274" s="666"/>
      <c r="S274" s="618"/>
      <c r="T274" s="619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</row>
    <row r="275" spans="2:86" customFormat="1" ht="12" customHeight="1">
      <c r="B275" s="521" t="s">
        <v>168</v>
      </c>
      <c r="C275" s="522"/>
      <c r="D275" s="522"/>
      <c r="E275" s="522"/>
      <c r="F275" s="522"/>
      <c r="G275" s="522"/>
      <c r="H275" s="522"/>
      <c r="I275" s="522"/>
      <c r="J275" s="522"/>
      <c r="K275" s="522"/>
      <c r="L275" s="522"/>
      <c r="M275" s="522"/>
      <c r="N275" s="522"/>
      <c r="O275" s="522"/>
      <c r="P275" s="522"/>
      <c r="Q275" s="522"/>
      <c r="R275" s="666"/>
      <c r="S275" s="618"/>
      <c r="T275" s="662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</row>
    <row r="276" spans="2:86" customFormat="1" ht="12" customHeight="1">
      <c r="B276" s="521" t="s">
        <v>361</v>
      </c>
      <c r="C276" s="522"/>
      <c r="D276" s="522"/>
      <c r="E276" s="522"/>
      <c r="F276" s="522"/>
      <c r="G276" s="522"/>
      <c r="H276" s="522"/>
      <c r="I276" s="522"/>
      <c r="J276" s="522"/>
      <c r="K276" s="522"/>
      <c r="L276" s="522"/>
      <c r="M276" s="522"/>
      <c r="N276" s="522"/>
      <c r="O276" s="522"/>
      <c r="P276" s="522"/>
      <c r="Q276" s="522"/>
      <c r="R276" s="666"/>
      <c r="S276" s="618"/>
      <c r="T276" s="662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</row>
    <row r="277" spans="2:86" customFormat="1" ht="12" customHeight="1">
      <c r="B277" s="521" t="s">
        <v>169</v>
      </c>
      <c r="C277" s="522"/>
      <c r="D277" s="522"/>
      <c r="E277" s="522"/>
      <c r="F277" s="522"/>
      <c r="G277" s="522"/>
      <c r="H277" s="522"/>
      <c r="I277" s="522"/>
      <c r="J277" s="522"/>
      <c r="K277" s="522"/>
      <c r="L277" s="522"/>
      <c r="M277" s="522"/>
      <c r="N277" s="522"/>
      <c r="O277" s="522"/>
      <c r="P277" s="522"/>
      <c r="Q277" s="522"/>
      <c r="R277" s="666"/>
      <c r="S277" s="618"/>
      <c r="T277" s="619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</row>
    <row r="278" spans="2:86" customFormat="1" ht="12" customHeight="1">
      <c r="B278" s="523" t="s">
        <v>170</v>
      </c>
      <c r="C278" s="524"/>
      <c r="D278" s="524"/>
      <c r="E278" s="524"/>
      <c r="F278" s="524"/>
      <c r="G278" s="524"/>
      <c r="H278" s="524"/>
      <c r="I278" s="524"/>
      <c r="J278" s="524"/>
      <c r="K278" s="524"/>
      <c r="L278" s="524"/>
      <c r="M278" s="524"/>
      <c r="N278" s="524"/>
      <c r="O278" s="403"/>
      <c r="P278" s="404"/>
      <c r="Q278" s="402"/>
      <c r="R278" s="666"/>
      <c r="S278" s="618"/>
      <c r="T278" s="619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</row>
    <row r="279" spans="2:86" customFormat="1" ht="12" customHeight="1">
      <c r="B279" s="193"/>
      <c r="C279" s="194"/>
      <c r="D279" s="194"/>
      <c r="E279" s="194"/>
      <c r="F279" s="194"/>
      <c r="G279" s="405"/>
      <c r="H279" s="406"/>
      <c r="I279" s="405"/>
      <c r="J279" s="405"/>
      <c r="K279" s="405"/>
      <c r="L279" s="405"/>
      <c r="M279" s="406"/>
      <c r="N279" s="405"/>
      <c r="O279" s="407"/>
      <c r="P279" s="405"/>
      <c r="Q279" s="90"/>
      <c r="R279" s="666"/>
      <c r="S279" s="618"/>
      <c r="T279" s="619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</row>
    <row r="280" spans="2:86" customFormat="1" ht="12" customHeight="1">
      <c r="B280" s="519" t="s">
        <v>186</v>
      </c>
      <c r="C280" s="520"/>
      <c r="D280" s="520"/>
      <c r="E280" s="520"/>
      <c r="F280" s="520"/>
      <c r="G280" s="520"/>
      <c r="H280" s="520"/>
      <c r="I280" s="520"/>
      <c r="J280" s="520"/>
      <c r="K280" s="520"/>
      <c r="L280" s="520"/>
      <c r="M280" s="520"/>
      <c r="N280" s="520"/>
      <c r="O280" s="520"/>
      <c r="P280" s="520"/>
      <c r="Q280" s="520"/>
      <c r="R280" s="666"/>
      <c r="S280" s="618"/>
      <c r="T280" s="619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</row>
    <row r="281" spans="2:86" customFormat="1" ht="12" customHeight="1">
      <c r="B281" s="521" t="s">
        <v>185</v>
      </c>
      <c r="C281" s="522"/>
      <c r="D281" s="522"/>
      <c r="E281" s="522"/>
      <c r="F281" s="522"/>
      <c r="G281" s="522"/>
      <c r="H281" s="522"/>
      <c r="I281" s="522"/>
      <c r="J281" s="522"/>
      <c r="K281" s="522"/>
      <c r="L281" s="522"/>
      <c r="M281" s="522"/>
      <c r="N281" s="522"/>
      <c r="O281" s="522"/>
      <c r="P281" s="522"/>
      <c r="Q281" s="522"/>
      <c r="R281" s="666"/>
      <c r="S281" s="618"/>
      <c r="T281" s="619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</row>
    <row r="282" spans="2:86" customFormat="1" ht="12" customHeight="1">
      <c r="B282" s="521" t="s">
        <v>187</v>
      </c>
      <c r="C282" s="522"/>
      <c r="D282" s="522"/>
      <c r="E282" s="522"/>
      <c r="F282" s="522"/>
      <c r="G282" s="522"/>
      <c r="H282" s="522"/>
      <c r="I282" s="522"/>
      <c r="J282" s="522"/>
      <c r="K282" s="522"/>
      <c r="L282" s="522"/>
      <c r="M282" s="522"/>
      <c r="N282" s="522"/>
      <c r="O282" s="522"/>
      <c r="P282" s="522"/>
      <c r="Q282" s="522"/>
      <c r="R282" s="666"/>
      <c r="S282" s="618"/>
      <c r="T282" s="619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</row>
    <row r="283" spans="2:86" customFormat="1" ht="12" customHeight="1">
      <c r="B283" s="523" t="s">
        <v>188</v>
      </c>
      <c r="C283" s="524"/>
      <c r="D283" s="524"/>
      <c r="E283" s="524"/>
      <c r="F283" s="524"/>
      <c r="G283" s="524"/>
      <c r="H283" s="524"/>
      <c r="I283" s="524"/>
      <c r="J283" s="524"/>
      <c r="K283" s="524"/>
      <c r="L283" s="524"/>
      <c r="M283" s="524"/>
      <c r="N283" s="524"/>
      <c r="O283" s="524"/>
      <c r="P283" s="524"/>
      <c r="Q283" s="524"/>
      <c r="R283" s="666"/>
      <c r="S283" s="618"/>
      <c r="T283" s="619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</row>
    <row r="284" spans="2:86" customFormat="1" ht="12" customHeight="1">
      <c r="B284" s="193"/>
      <c r="C284" s="194"/>
      <c r="D284" s="194"/>
      <c r="E284" s="194"/>
      <c r="F284" s="194"/>
      <c r="G284" s="405"/>
      <c r="H284" s="405"/>
      <c r="I284" s="405"/>
      <c r="J284" s="405"/>
      <c r="K284" s="405"/>
      <c r="L284" s="405"/>
      <c r="M284" s="405"/>
      <c r="N284" s="405"/>
      <c r="O284" s="405"/>
      <c r="P284" s="405"/>
      <c r="Q284" s="405"/>
      <c r="R284" s="666"/>
      <c r="S284" s="618"/>
      <c r="T284" s="619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</row>
    <row r="285" spans="2:86" customFormat="1" ht="12" customHeight="1">
      <c r="B285" s="519" t="s">
        <v>331</v>
      </c>
      <c r="C285" s="520"/>
      <c r="D285" s="520"/>
      <c r="E285" s="520"/>
      <c r="F285" s="520"/>
      <c r="G285" s="520"/>
      <c r="H285" s="520"/>
      <c r="I285" s="520"/>
      <c r="J285" s="520"/>
      <c r="K285" s="520"/>
      <c r="L285" s="520"/>
      <c r="M285" s="520"/>
      <c r="N285" s="520"/>
      <c r="O285" s="520"/>
      <c r="P285" s="520"/>
      <c r="Q285" s="520"/>
      <c r="R285" s="666"/>
      <c r="S285" s="618"/>
      <c r="T285" s="619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</row>
    <row r="286" spans="2:86" customFormat="1" ht="12" customHeight="1">
      <c r="B286" s="521" t="s">
        <v>332</v>
      </c>
      <c r="C286" s="522"/>
      <c r="D286" s="522"/>
      <c r="E286" s="522"/>
      <c r="F286" s="522"/>
      <c r="G286" s="522"/>
      <c r="H286" s="522"/>
      <c r="I286" s="522"/>
      <c r="J286" s="522"/>
      <c r="K286" s="522"/>
      <c r="L286" s="522"/>
      <c r="M286" s="522"/>
      <c r="N286" s="522"/>
      <c r="O286" s="522"/>
      <c r="P286" s="522"/>
      <c r="Q286" s="522"/>
      <c r="R286" s="666"/>
      <c r="S286" s="618"/>
      <c r="T286" s="619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</row>
    <row r="287" spans="2:86" customFormat="1" ht="12" customHeight="1">
      <c r="B287" s="521" t="s">
        <v>337</v>
      </c>
      <c r="C287" s="522"/>
      <c r="D287" s="522"/>
      <c r="E287" s="522"/>
      <c r="F287" s="522"/>
      <c r="G287" s="522"/>
      <c r="H287" s="522"/>
      <c r="I287" s="522"/>
      <c r="J287" s="522"/>
      <c r="K287" s="522"/>
      <c r="L287" s="522"/>
      <c r="M287" s="522"/>
      <c r="N287" s="522"/>
      <c r="O287" s="522"/>
      <c r="P287" s="522"/>
      <c r="Q287" s="522"/>
      <c r="R287" s="666"/>
      <c r="S287" s="618"/>
      <c r="T287" s="619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</row>
    <row r="288" spans="2:86" customFormat="1" ht="12" customHeight="1">
      <c r="B288" s="523" t="s">
        <v>338</v>
      </c>
      <c r="C288" s="524"/>
      <c r="D288" s="524"/>
      <c r="E288" s="524"/>
      <c r="F288" s="524"/>
      <c r="G288" s="524"/>
      <c r="H288" s="524"/>
      <c r="I288" s="524"/>
      <c r="J288" s="524"/>
      <c r="K288" s="524"/>
      <c r="L288" s="524"/>
      <c r="M288" s="524"/>
      <c r="N288" s="524"/>
      <c r="O288" s="524"/>
      <c r="P288" s="524"/>
      <c r="Q288" s="524"/>
      <c r="R288" s="666"/>
      <c r="S288" s="618"/>
      <c r="T288" s="619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</row>
    <row r="289" spans="2:20" ht="12" customHeight="1">
      <c r="B289" s="112"/>
      <c r="C289" s="106"/>
      <c r="D289" s="310"/>
      <c r="E289" s="310"/>
      <c r="F289" s="35"/>
      <c r="G289" s="13"/>
      <c r="H289" s="13"/>
      <c r="I289" s="371"/>
      <c r="J289" s="392"/>
      <c r="K289" s="371"/>
      <c r="L289" s="392"/>
      <c r="M289" s="392"/>
      <c r="N289" s="106"/>
      <c r="O289" s="106"/>
      <c r="P289" s="408"/>
      <c r="Q289" s="106"/>
      <c r="R289" s="666"/>
      <c r="S289" s="618"/>
      <c r="T289" s="619"/>
    </row>
    <row r="290" spans="2:20" ht="12" customHeight="1">
      <c r="B290" s="92" t="s">
        <v>179</v>
      </c>
      <c r="C290" s="108"/>
      <c r="D290" s="109"/>
      <c r="E290" s="109"/>
      <c r="F290" s="110"/>
      <c r="G290" s="111"/>
      <c r="H290" s="409"/>
      <c r="I290" s="111"/>
      <c r="J290" s="409"/>
      <c r="K290" s="111"/>
      <c r="L290" s="111"/>
      <c r="M290" s="409"/>
      <c r="N290" s="111"/>
      <c r="O290" s="111"/>
      <c r="P290" s="409"/>
      <c r="Q290" s="111"/>
      <c r="R290" s="666"/>
      <c r="S290" s="618"/>
      <c r="T290" s="619"/>
    </row>
    <row r="291" spans="2:20" ht="12" customHeight="1">
      <c r="B291" s="42" t="s">
        <v>180</v>
      </c>
      <c r="C291" s="112"/>
      <c r="D291" s="112"/>
      <c r="E291" s="112"/>
      <c r="F291" s="48"/>
      <c r="G291" s="106"/>
      <c r="H291" s="408"/>
      <c r="I291" s="106"/>
      <c r="J291" s="408"/>
      <c r="K291" s="106"/>
      <c r="L291" s="106"/>
      <c r="M291" s="408"/>
      <c r="N291" s="106"/>
      <c r="O291" s="106"/>
      <c r="P291" s="408"/>
      <c r="Q291" s="106"/>
      <c r="R291" s="666"/>
      <c r="S291" s="618"/>
      <c r="T291" s="619"/>
    </row>
    <row r="292" spans="2:20" ht="12" customHeight="1">
      <c r="B292" s="42" t="s">
        <v>358</v>
      </c>
      <c r="C292" s="112"/>
      <c r="D292" s="112"/>
      <c r="E292" s="112"/>
      <c r="F292" s="48"/>
      <c r="G292" s="106"/>
      <c r="H292" s="408"/>
      <c r="I292" s="106"/>
      <c r="J292" s="408"/>
      <c r="K292" s="106"/>
      <c r="L292" s="106"/>
      <c r="M292" s="408"/>
      <c r="N292" s="106"/>
      <c r="O292" s="106"/>
      <c r="P292" s="408"/>
      <c r="Q292" s="106"/>
      <c r="R292" s="666"/>
      <c r="S292" s="618"/>
      <c r="T292" s="619"/>
    </row>
    <row r="293" spans="2:20" ht="12" customHeight="1">
      <c r="B293" s="99" t="s">
        <v>359</v>
      </c>
      <c r="C293" s="113"/>
      <c r="D293" s="103"/>
      <c r="E293" s="103"/>
      <c r="F293" s="104"/>
      <c r="G293" s="105"/>
      <c r="H293" s="410"/>
      <c r="I293" s="105"/>
      <c r="J293" s="410"/>
      <c r="K293" s="105"/>
      <c r="L293" s="105"/>
      <c r="M293" s="410"/>
      <c r="N293" s="411"/>
      <c r="O293" s="105"/>
      <c r="P293" s="410"/>
      <c r="Q293" s="105"/>
      <c r="R293" s="666"/>
      <c r="S293" s="618"/>
      <c r="T293" s="619"/>
    </row>
    <row r="294" spans="2:20" ht="12.75" customHeight="1">
      <c r="B294" s="32"/>
      <c r="C294" s="35"/>
      <c r="D294" s="309"/>
      <c r="E294" s="309"/>
      <c r="F294" s="31"/>
      <c r="G294" s="68"/>
      <c r="H294" s="68"/>
      <c r="I294" s="205"/>
      <c r="J294" s="205"/>
      <c r="K294" s="205"/>
      <c r="L294" s="392"/>
      <c r="M294" s="392"/>
      <c r="N294" s="393"/>
      <c r="O294" s="389"/>
      <c r="P294" s="389"/>
      <c r="Q294" s="389"/>
      <c r="R294" s="666"/>
      <c r="S294" s="618"/>
      <c r="T294" s="619"/>
    </row>
    <row r="295" spans="2:20" ht="12.75" customHeight="1">
      <c r="B295" s="36"/>
      <c r="C295" s="35"/>
      <c r="D295" s="309"/>
      <c r="E295" s="309"/>
      <c r="F295" s="31"/>
      <c r="G295" s="68"/>
      <c r="H295" s="68"/>
      <c r="I295" s="205"/>
      <c r="J295" s="205"/>
      <c r="K295" s="205"/>
      <c r="L295" s="392"/>
      <c r="M295" s="392"/>
      <c r="N295" s="393"/>
      <c r="O295" s="389"/>
      <c r="P295" s="389"/>
      <c r="Q295" s="389"/>
      <c r="R295" s="666"/>
      <c r="S295" s="618"/>
      <c r="T295" s="619"/>
    </row>
    <row r="296" spans="2:20" ht="12.75" customHeight="1">
      <c r="B296" s="208"/>
      <c r="C296" s="28"/>
      <c r="D296" s="55"/>
      <c r="E296" s="55"/>
      <c r="F296" s="7"/>
      <c r="G296" s="28"/>
      <c r="H296" s="101"/>
      <c r="I296" s="28"/>
      <c r="J296" s="101"/>
      <c r="K296" s="28"/>
      <c r="L296" s="28"/>
      <c r="M296" s="101"/>
      <c r="N296" s="28"/>
      <c r="O296" s="28"/>
      <c r="P296" s="101"/>
      <c r="Q296" s="28"/>
      <c r="R296" s="666"/>
      <c r="S296" s="618"/>
      <c r="T296" s="619"/>
    </row>
    <row r="297" spans="2:20" ht="12.75" customHeight="1">
      <c r="B297" s="52" t="s">
        <v>32</v>
      </c>
      <c r="C297" s="208"/>
      <c r="D297" s="34"/>
      <c r="E297" s="55"/>
      <c r="F297" s="7"/>
      <c r="G297" s="28"/>
      <c r="H297" s="101"/>
      <c r="I297" s="28"/>
      <c r="J297" s="101"/>
      <c r="K297" s="28"/>
      <c r="L297" s="28"/>
      <c r="M297" s="101"/>
      <c r="N297" s="28"/>
      <c r="O297" s="28"/>
      <c r="P297" s="101"/>
      <c r="Q297" s="28"/>
      <c r="R297" s="666"/>
      <c r="S297" s="618"/>
      <c r="T297" s="619"/>
    </row>
    <row r="298" spans="2:20">
      <c r="B298" s="332"/>
      <c r="C298" s="208"/>
      <c r="D298" s="34"/>
      <c r="E298" s="208"/>
      <c r="F298" s="7"/>
      <c r="G298" s="28"/>
      <c r="H298" s="101"/>
      <c r="I298" s="28"/>
      <c r="J298" s="101"/>
      <c r="K298" s="28"/>
      <c r="L298" s="28"/>
      <c r="M298" s="101"/>
      <c r="N298" s="28"/>
      <c r="O298" s="28"/>
      <c r="P298" s="101"/>
      <c r="Q298" s="28"/>
      <c r="R298" s="666"/>
      <c r="S298" s="618"/>
      <c r="T298" s="619"/>
    </row>
    <row r="299" spans="2:20">
      <c r="B299" s="77" t="str">
        <f>INFO!B24</f>
        <v>DiaSys Diagnostic Systems GmbH</v>
      </c>
      <c r="C299" s="208"/>
      <c r="D299" s="34"/>
      <c r="E299" s="208"/>
      <c r="F299" s="7"/>
      <c r="G299" s="28"/>
      <c r="H299" s="101"/>
      <c r="I299" s="28"/>
      <c r="J299" s="101"/>
      <c r="K299" s="28"/>
      <c r="L299" s="28"/>
      <c r="M299" s="101"/>
      <c r="N299" s="28"/>
      <c r="O299" s="28"/>
      <c r="P299" s="101"/>
      <c r="Q299" s="28"/>
      <c r="R299" s="666"/>
      <c r="S299" s="618"/>
      <c r="T299" s="619"/>
    </row>
    <row r="300" spans="2:20">
      <c r="B300" s="77" t="str">
        <f>INFO!B25</f>
        <v>Alte Strasse 9     65558 Holzheim</v>
      </c>
      <c r="C300" s="208"/>
      <c r="D300" s="34"/>
      <c r="E300" s="34"/>
      <c r="F300" s="35"/>
      <c r="G300" s="69"/>
      <c r="H300" s="390"/>
      <c r="I300" s="69"/>
      <c r="J300" s="390"/>
      <c r="K300" s="69"/>
      <c r="L300" s="69"/>
      <c r="M300" s="390"/>
      <c r="N300" s="412"/>
      <c r="O300" s="69"/>
      <c r="P300" s="390"/>
      <c r="Q300" s="69"/>
      <c r="R300" s="666"/>
      <c r="S300" s="618"/>
      <c r="T300" s="619"/>
    </row>
    <row r="301" spans="2:20">
      <c r="B301" s="333" t="str">
        <f>INFO!B26</f>
        <v>Germany</v>
      </c>
      <c r="C301" s="208"/>
      <c r="D301" s="34"/>
      <c r="E301" s="34"/>
      <c r="F301" s="35"/>
      <c r="G301" s="69"/>
      <c r="H301" s="390"/>
      <c r="I301" s="69"/>
      <c r="J301" s="390"/>
      <c r="K301" s="69"/>
      <c r="L301" s="69"/>
      <c r="M301" s="390"/>
      <c r="N301" s="412"/>
      <c r="O301" s="69"/>
      <c r="P301" s="390"/>
      <c r="Q301" s="69"/>
      <c r="R301" s="666"/>
      <c r="S301" s="618"/>
      <c r="T301" s="619"/>
    </row>
    <row r="302" spans="2:20">
      <c r="B302" s="34"/>
      <c r="C302" s="34"/>
      <c r="D302" s="34"/>
      <c r="E302" s="34"/>
      <c r="F302" s="35"/>
      <c r="G302" s="69"/>
      <c r="H302" s="390"/>
      <c r="I302" s="69"/>
      <c r="J302" s="390"/>
      <c r="K302" s="69"/>
      <c r="L302" s="69"/>
      <c r="M302" s="390"/>
      <c r="N302" s="412"/>
      <c r="O302" s="69"/>
      <c r="P302" s="390"/>
      <c r="Q302" s="69"/>
      <c r="R302" s="666"/>
      <c r="S302" s="618"/>
      <c r="T302" s="619"/>
    </row>
    <row r="303" spans="2:20" ht="13.5" thickBot="1">
      <c r="B303" s="34"/>
      <c r="C303" s="34"/>
      <c r="D303" s="34"/>
      <c r="E303" s="34"/>
      <c r="F303" s="35"/>
      <c r="G303" s="69"/>
      <c r="H303" s="390"/>
      <c r="I303" s="69"/>
      <c r="J303" s="390"/>
      <c r="K303" s="69"/>
      <c r="L303" s="69"/>
      <c r="M303" s="390"/>
      <c r="N303" s="412"/>
      <c r="O303" s="69"/>
      <c r="P303" s="390"/>
      <c r="Q303" s="69"/>
      <c r="R303" s="667"/>
      <c r="S303" s="663"/>
      <c r="T303" s="664"/>
    </row>
    <row r="304" spans="2:20" ht="13.5" thickTop="1">
      <c r="B304" s="45"/>
      <c r="C304" s="45"/>
      <c r="D304" s="45"/>
      <c r="E304" s="45"/>
      <c r="F304" s="41"/>
      <c r="G304" s="72"/>
      <c r="H304" s="121"/>
      <c r="I304" s="72"/>
      <c r="J304" s="121"/>
      <c r="K304" s="72"/>
      <c r="L304" s="72"/>
      <c r="M304" s="121"/>
      <c r="N304" s="413"/>
      <c r="O304" s="72"/>
      <c r="P304" s="121"/>
      <c r="Q304" s="69"/>
      <c r="R304" s="163"/>
    </row>
    <row r="305" spans="2:18">
      <c r="B305" s="45"/>
      <c r="C305" s="45"/>
      <c r="D305" s="45"/>
      <c r="E305" s="45"/>
      <c r="F305" s="41"/>
      <c r="G305" s="72"/>
      <c r="H305" s="121"/>
      <c r="I305" s="72"/>
      <c r="J305" s="121"/>
      <c r="K305" s="72"/>
      <c r="L305" s="72"/>
      <c r="M305" s="121"/>
      <c r="N305" s="413"/>
      <c r="O305" s="72"/>
      <c r="P305" s="121"/>
      <c r="Q305" s="69"/>
      <c r="R305" s="163"/>
    </row>
    <row r="306" spans="2:18">
      <c r="B306" s="45"/>
      <c r="C306" s="45"/>
      <c r="D306" s="45"/>
      <c r="E306" s="45"/>
      <c r="F306" s="41"/>
      <c r="G306" s="72"/>
      <c r="H306" s="121"/>
      <c r="I306" s="72"/>
      <c r="J306" s="121"/>
      <c r="K306" s="72"/>
      <c r="L306" s="72"/>
      <c r="M306" s="121"/>
      <c r="N306" s="413"/>
      <c r="O306" s="72"/>
      <c r="P306" s="121"/>
      <c r="Q306" s="69"/>
      <c r="R306" s="163"/>
    </row>
    <row r="307" spans="2:18">
      <c r="B307" s="45"/>
      <c r="E307" s="45"/>
      <c r="F307" s="41"/>
      <c r="Q307" s="69"/>
      <c r="R307" s="163"/>
    </row>
    <row r="308" spans="2:18">
      <c r="B308" s="45"/>
      <c r="E308" s="45"/>
      <c r="F308" s="41"/>
      <c r="Q308" s="69"/>
      <c r="R308" s="163"/>
    </row>
    <row r="309" spans="2:18">
      <c r="B309" s="45"/>
      <c r="E309" s="45"/>
      <c r="F309" s="41"/>
      <c r="Q309" s="69"/>
      <c r="R309" s="163"/>
    </row>
    <row r="310" spans="2:18">
      <c r="B310" s="45"/>
      <c r="E310" s="45"/>
      <c r="F310" s="41"/>
      <c r="Q310" s="69"/>
      <c r="R310" s="163"/>
    </row>
    <row r="311" spans="2:18">
      <c r="B311" s="45"/>
      <c r="C311" s="51"/>
      <c r="D311" s="45"/>
      <c r="E311" s="45"/>
      <c r="F311" s="41"/>
      <c r="G311" s="72"/>
      <c r="H311" s="121"/>
      <c r="I311" s="72"/>
      <c r="J311" s="121"/>
      <c r="K311" s="72"/>
      <c r="L311" s="72"/>
      <c r="M311" s="121"/>
      <c r="N311" s="413"/>
      <c r="O311" s="72"/>
      <c r="P311" s="121"/>
      <c r="Q311" s="69"/>
      <c r="R311" s="163"/>
    </row>
    <row r="312" spans="2:18">
      <c r="B312" s="45"/>
      <c r="C312" s="51"/>
      <c r="D312" s="45"/>
      <c r="E312" s="45"/>
      <c r="F312" s="41"/>
      <c r="G312" s="72"/>
      <c r="H312" s="121"/>
      <c r="I312" s="72"/>
      <c r="J312" s="121"/>
      <c r="K312" s="72"/>
      <c r="L312" s="72"/>
      <c r="M312" s="121"/>
      <c r="N312" s="413"/>
      <c r="O312" s="72"/>
      <c r="P312" s="121"/>
      <c r="Q312" s="69"/>
      <c r="R312" s="163"/>
    </row>
    <row r="313" spans="2:18">
      <c r="B313" s="45"/>
      <c r="C313" s="45"/>
      <c r="D313" s="45"/>
      <c r="E313" s="45"/>
      <c r="F313" s="41"/>
      <c r="G313" s="72"/>
      <c r="H313" s="121"/>
      <c r="I313" s="72"/>
      <c r="J313" s="121"/>
      <c r="K313" s="72"/>
      <c r="L313" s="72"/>
      <c r="M313" s="121"/>
      <c r="N313" s="413"/>
      <c r="O313" s="72"/>
      <c r="P313" s="121"/>
      <c r="Q313" s="69"/>
      <c r="R313" s="163"/>
    </row>
    <row r="314" spans="2:18">
      <c r="B314" s="45"/>
      <c r="C314" s="45"/>
      <c r="D314" s="45"/>
      <c r="E314" s="45"/>
      <c r="F314" s="41"/>
      <c r="G314" s="72"/>
      <c r="H314" s="121"/>
      <c r="I314" s="72"/>
      <c r="J314" s="121"/>
      <c r="K314" s="72"/>
      <c r="L314" s="72"/>
      <c r="M314" s="121"/>
      <c r="N314" s="72"/>
      <c r="O314" s="72"/>
      <c r="P314" s="121"/>
      <c r="Q314" s="69"/>
      <c r="R314" s="163"/>
    </row>
    <row r="315" spans="2:18">
      <c r="B315" s="45"/>
      <c r="C315" s="45"/>
      <c r="D315" s="45"/>
      <c r="E315" s="45"/>
      <c r="F315" s="41"/>
      <c r="G315" s="72"/>
      <c r="H315" s="121"/>
      <c r="I315" s="72"/>
      <c r="J315" s="121"/>
      <c r="K315" s="72"/>
      <c r="L315" s="72"/>
      <c r="M315" s="121"/>
      <c r="N315" s="72"/>
      <c r="O315" s="72"/>
      <c r="P315" s="121"/>
      <c r="Q315" s="69"/>
      <c r="R315" s="163"/>
    </row>
    <row r="316" spans="2:18">
      <c r="B316" s="45"/>
      <c r="C316" s="45"/>
      <c r="D316" s="45"/>
      <c r="E316" s="45"/>
      <c r="F316" s="41"/>
      <c r="G316" s="72"/>
      <c r="H316" s="121"/>
      <c r="I316" s="72"/>
      <c r="J316" s="121"/>
      <c r="K316" s="72"/>
      <c r="L316" s="72"/>
      <c r="M316" s="121"/>
      <c r="N316" s="72"/>
      <c r="O316" s="72"/>
      <c r="P316" s="121"/>
      <c r="Q316" s="69"/>
      <c r="R316" s="163"/>
    </row>
    <row r="317" spans="2:18">
      <c r="B317" s="45"/>
      <c r="C317" s="45"/>
      <c r="D317" s="45"/>
      <c r="E317" s="45"/>
      <c r="F317" s="41"/>
      <c r="G317" s="72"/>
      <c r="H317" s="121"/>
      <c r="I317" s="72"/>
      <c r="J317" s="121"/>
      <c r="K317" s="72"/>
      <c r="L317" s="72"/>
      <c r="M317" s="121"/>
      <c r="N317" s="72"/>
      <c r="O317" s="72"/>
      <c r="P317" s="121"/>
      <c r="Q317" s="69"/>
      <c r="R317" s="163"/>
    </row>
    <row r="318" spans="2:18">
      <c r="B318" s="45"/>
      <c r="C318" s="45"/>
      <c r="D318" s="45"/>
      <c r="E318" s="45"/>
      <c r="F318" s="41"/>
      <c r="G318" s="72"/>
      <c r="H318" s="121"/>
      <c r="I318" s="72"/>
      <c r="J318" s="121"/>
      <c r="K318" s="72"/>
      <c r="L318" s="72"/>
      <c r="M318" s="121"/>
      <c r="N318" s="72"/>
      <c r="O318" s="72"/>
      <c r="P318" s="121"/>
      <c r="Q318" s="69"/>
      <c r="R318" s="163"/>
    </row>
    <row r="319" spans="2:18">
      <c r="B319" s="46"/>
      <c r="C319" s="46"/>
      <c r="D319" s="46"/>
      <c r="E319" s="46"/>
      <c r="F319" s="47"/>
      <c r="G319" s="73"/>
      <c r="H319" s="122"/>
      <c r="I319" s="73"/>
      <c r="J319" s="122"/>
      <c r="K319" s="73"/>
      <c r="L319" s="73"/>
      <c r="M319" s="122"/>
      <c r="N319" s="73"/>
      <c r="O319" s="73"/>
      <c r="P319" s="122"/>
      <c r="Q319" s="106"/>
      <c r="R319" s="164"/>
    </row>
    <row r="320" spans="2:18">
      <c r="B320" s="46"/>
      <c r="C320" s="46"/>
      <c r="D320" s="46"/>
      <c r="E320" s="46"/>
      <c r="F320" s="47"/>
      <c r="G320" s="73"/>
      <c r="H320" s="122"/>
      <c r="I320" s="73"/>
      <c r="J320" s="122"/>
      <c r="K320" s="73"/>
      <c r="L320" s="73"/>
      <c r="M320" s="122"/>
      <c r="N320" s="73"/>
      <c r="O320" s="73"/>
      <c r="P320" s="122"/>
      <c r="Q320" s="106"/>
      <c r="R320" s="164"/>
    </row>
    <row r="321" spans="2:18">
      <c r="B321" s="46"/>
      <c r="C321" s="46"/>
      <c r="D321" s="46"/>
      <c r="E321" s="46"/>
      <c r="F321" s="47"/>
      <c r="G321" s="73"/>
      <c r="H321" s="122"/>
      <c r="I321" s="73"/>
      <c r="J321" s="122"/>
      <c r="K321" s="73"/>
      <c r="L321" s="73"/>
      <c r="M321" s="122"/>
      <c r="N321" s="73"/>
      <c r="O321" s="73"/>
      <c r="P321" s="122"/>
      <c r="Q321" s="106"/>
      <c r="R321" s="164"/>
    </row>
    <row r="322" spans="2:18">
      <c r="B322" s="46"/>
      <c r="E322" s="46"/>
      <c r="F322" s="47"/>
      <c r="G322" s="73"/>
      <c r="H322" s="122"/>
      <c r="I322" s="73"/>
      <c r="J322" s="122"/>
      <c r="K322" s="73"/>
      <c r="L322" s="73"/>
      <c r="M322" s="122"/>
      <c r="N322" s="73"/>
      <c r="O322" s="73"/>
      <c r="P322" s="122"/>
      <c r="Q322" s="106"/>
      <c r="R322" s="164"/>
    </row>
    <row r="323" spans="2:18">
      <c r="B323" s="46"/>
      <c r="E323" s="46"/>
      <c r="F323" s="47"/>
      <c r="G323" s="73"/>
      <c r="H323" s="122"/>
      <c r="I323" s="73"/>
      <c r="J323" s="122"/>
      <c r="K323" s="73"/>
      <c r="L323" s="73"/>
      <c r="M323" s="122"/>
      <c r="N323" s="73"/>
      <c r="O323" s="73"/>
      <c r="P323" s="122"/>
      <c r="Q323" s="106"/>
      <c r="R323" s="164"/>
    </row>
    <row r="324" spans="2:18">
      <c r="B324" s="46"/>
      <c r="E324" s="46"/>
      <c r="F324" s="47"/>
      <c r="G324" s="73"/>
      <c r="H324" s="122"/>
      <c r="I324" s="73"/>
      <c r="J324" s="122"/>
      <c r="K324" s="73"/>
      <c r="L324" s="73"/>
      <c r="M324" s="122"/>
      <c r="N324" s="73"/>
      <c r="O324" s="73"/>
      <c r="P324" s="122"/>
      <c r="Q324" s="106"/>
      <c r="R324" s="164"/>
    </row>
    <row r="325" spans="2:18">
      <c r="B325" s="46"/>
      <c r="E325" s="46"/>
      <c r="F325" s="47"/>
      <c r="G325" s="73"/>
      <c r="H325" s="122"/>
      <c r="I325" s="73"/>
      <c r="J325" s="122"/>
      <c r="K325" s="73"/>
      <c r="L325" s="73"/>
      <c r="M325" s="122"/>
      <c r="N325" s="73"/>
      <c r="O325" s="73"/>
      <c r="P325" s="122"/>
      <c r="Q325" s="106"/>
      <c r="R325" s="164"/>
    </row>
    <row r="326" spans="2:18">
      <c r="B326" s="46"/>
      <c r="C326" s="46"/>
      <c r="D326" s="46"/>
      <c r="E326" s="46"/>
      <c r="F326" s="47"/>
      <c r="G326" s="73"/>
      <c r="H326" s="122"/>
      <c r="I326" s="73"/>
      <c r="J326" s="122"/>
      <c r="K326" s="73"/>
      <c r="L326" s="73"/>
      <c r="M326" s="122"/>
      <c r="N326" s="73"/>
      <c r="O326" s="73"/>
      <c r="P326" s="122"/>
      <c r="Q326" s="106"/>
      <c r="R326" s="164"/>
    </row>
    <row r="327" spans="2:18">
      <c r="B327" s="46"/>
      <c r="C327" s="46"/>
      <c r="D327" s="46"/>
      <c r="E327" s="46"/>
      <c r="F327" s="47"/>
      <c r="G327" s="73"/>
      <c r="H327" s="122"/>
      <c r="I327" s="73"/>
      <c r="J327" s="122"/>
      <c r="K327" s="73"/>
      <c r="L327" s="73"/>
      <c r="M327" s="122"/>
      <c r="N327" s="73"/>
      <c r="O327" s="73"/>
      <c r="P327" s="122"/>
      <c r="Q327" s="106"/>
      <c r="R327" s="164"/>
    </row>
    <row r="328" spans="2:18">
      <c r="B328" s="46"/>
      <c r="C328" s="46"/>
      <c r="D328" s="46"/>
      <c r="E328" s="46"/>
      <c r="F328" s="47"/>
      <c r="G328" s="73"/>
      <c r="H328" s="122"/>
      <c r="I328" s="73"/>
      <c r="J328" s="122"/>
      <c r="K328" s="73"/>
      <c r="L328" s="73"/>
      <c r="M328" s="122"/>
      <c r="N328" s="73"/>
      <c r="O328" s="73"/>
      <c r="P328" s="122"/>
      <c r="Q328" s="106"/>
      <c r="R328" s="164"/>
    </row>
    <row r="329" spans="2:18">
      <c r="B329" s="46"/>
      <c r="C329" s="46"/>
      <c r="D329" s="46"/>
      <c r="E329" s="46"/>
      <c r="F329" s="47"/>
      <c r="G329" s="73"/>
      <c r="H329" s="122"/>
      <c r="I329" s="73"/>
      <c r="J329" s="122"/>
      <c r="K329" s="73"/>
      <c r="L329" s="73"/>
      <c r="M329" s="122"/>
      <c r="N329" s="73"/>
      <c r="O329" s="73"/>
      <c r="P329" s="122"/>
      <c r="Q329" s="106"/>
      <c r="R329" s="164"/>
    </row>
    <row r="330" spans="2:18">
      <c r="B330" s="46"/>
      <c r="C330" s="46"/>
      <c r="D330" s="46"/>
      <c r="E330" s="46"/>
      <c r="F330" s="47"/>
      <c r="G330" s="73"/>
      <c r="H330" s="122"/>
      <c r="I330" s="73"/>
      <c r="J330" s="122"/>
      <c r="K330" s="73"/>
      <c r="L330" s="73"/>
      <c r="M330" s="122"/>
      <c r="N330" s="73"/>
      <c r="O330" s="73"/>
      <c r="P330" s="122"/>
      <c r="Q330" s="106"/>
      <c r="R330" s="164"/>
    </row>
    <row r="331" spans="2:18">
      <c r="B331" s="46"/>
      <c r="C331" s="46"/>
      <c r="D331" s="46"/>
      <c r="E331" s="46"/>
      <c r="F331" s="47"/>
      <c r="G331" s="73"/>
      <c r="H331" s="122"/>
      <c r="I331" s="73"/>
      <c r="J331" s="122"/>
      <c r="K331" s="73"/>
      <c r="L331" s="73"/>
      <c r="M331" s="122"/>
      <c r="N331" s="73"/>
      <c r="O331" s="73"/>
      <c r="P331" s="122"/>
      <c r="Q331" s="106"/>
      <c r="R331" s="164"/>
    </row>
    <row r="332" spans="2:18">
      <c r="B332" s="46"/>
      <c r="C332" s="46"/>
      <c r="D332" s="46"/>
      <c r="E332" s="46"/>
      <c r="F332" s="47"/>
      <c r="G332" s="73"/>
      <c r="H332" s="122"/>
      <c r="I332" s="73"/>
      <c r="J332" s="122"/>
      <c r="K332" s="73"/>
      <c r="L332" s="73"/>
      <c r="M332" s="122"/>
      <c r="N332" s="73"/>
      <c r="O332" s="73"/>
      <c r="P332" s="122"/>
      <c r="Q332" s="106"/>
      <c r="R332" s="164"/>
    </row>
    <row r="333" spans="2:18">
      <c r="B333" s="46"/>
      <c r="C333" s="46"/>
      <c r="D333" s="46"/>
      <c r="E333" s="46"/>
      <c r="F333" s="47"/>
      <c r="G333" s="73"/>
      <c r="H333" s="122"/>
      <c r="I333" s="73"/>
      <c r="J333" s="122"/>
      <c r="K333" s="73"/>
      <c r="L333" s="73"/>
      <c r="M333" s="122"/>
      <c r="N333" s="73"/>
      <c r="O333" s="73"/>
      <c r="P333" s="122"/>
      <c r="Q333" s="106"/>
      <c r="R333" s="164"/>
    </row>
    <row r="334" spans="2:18">
      <c r="B334" s="46"/>
      <c r="C334" s="46"/>
      <c r="D334" s="46"/>
      <c r="E334" s="46"/>
      <c r="F334" s="47"/>
      <c r="G334" s="73"/>
      <c r="H334" s="122"/>
      <c r="I334" s="73"/>
      <c r="J334" s="122"/>
      <c r="K334" s="73"/>
      <c r="L334" s="73"/>
      <c r="M334" s="122"/>
      <c r="N334" s="73"/>
      <c r="O334" s="73"/>
      <c r="P334" s="122"/>
      <c r="Q334" s="106"/>
      <c r="R334" s="164"/>
    </row>
    <row r="335" spans="2:18">
      <c r="B335" s="46"/>
      <c r="C335" s="46"/>
      <c r="D335" s="46"/>
      <c r="E335" s="46"/>
      <c r="F335" s="47"/>
      <c r="G335" s="73"/>
      <c r="H335" s="122"/>
      <c r="I335" s="73"/>
      <c r="J335" s="122"/>
      <c r="K335" s="73"/>
      <c r="L335" s="73"/>
      <c r="M335" s="122"/>
      <c r="N335" s="73"/>
      <c r="O335" s="73"/>
      <c r="P335" s="122"/>
      <c r="Q335" s="106"/>
      <c r="R335" s="164"/>
    </row>
    <row r="336" spans="2:18">
      <c r="B336" s="46"/>
      <c r="C336" s="46"/>
      <c r="D336" s="46"/>
      <c r="E336" s="46"/>
      <c r="F336" s="47"/>
      <c r="G336" s="73"/>
      <c r="H336" s="122"/>
      <c r="I336" s="73"/>
      <c r="J336" s="122"/>
      <c r="K336" s="73"/>
      <c r="L336" s="73"/>
      <c r="M336" s="122"/>
      <c r="N336" s="73"/>
      <c r="O336" s="73"/>
      <c r="P336" s="122"/>
      <c r="Q336" s="106"/>
      <c r="R336" s="164"/>
    </row>
    <row r="337" spans="2:18">
      <c r="B337" s="46"/>
      <c r="C337" s="46"/>
      <c r="D337" s="46"/>
      <c r="E337" s="46"/>
      <c r="F337" s="47"/>
      <c r="G337" s="73"/>
      <c r="H337" s="122"/>
      <c r="I337" s="73"/>
      <c r="J337" s="122"/>
      <c r="K337" s="73"/>
      <c r="L337" s="73"/>
      <c r="M337" s="122"/>
      <c r="N337" s="73"/>
      <c r="O337" s="73"/>
      <c r="P337" s="122"/>
      <c r="Q337" s="106"/>
      <c r="R337" s="164"/>
    </row>
    <row r="338" spans="2:18">
      <c r="B338" s="46"/>
      <c r="C338" s="49"/>
      <c r="D338" s="49"/>
      <c r="E338" s="49"/>
      <c r="F338" s="47"/>
      <c r="G338" s="73"/>
      <c r="H338" s="122"/>
      <c r="I338" s="73"/>
      <c r="J338" s="122"/>
      <c r="K338" s="73"/>
      <c r="L338" s="73"/>
      <c r="M338" s="122"/>
      <c r="N338" s="73"/>
      <c r="O338" s="73"/>
      <c r="P338" s="122"/>
      <c r="Q338" s="106"/>
      <c r="R338" s="164"/>
    </row>
    <row r="339" spans="2:18">
      <c r="B339" s="46"/>
      <c r="C339" s="49"/>
      <c r="D339" s="49"/>
      <c r="E339" s="49"/>
      <c r="F339" s="47"/>
      <c r="G339" s="73"/>
      <c r="H339" s="122"/>
      <c r="I339" s="73"/>
      <c r="J339" s="122"/>
      <c r="K339" s="73"/>
      <c r="L339" s="73"/>
      <c r="M339" s="122"/>
      <c r="N339" s="73"/>
      <c r="O339" s="73"/>
      <c r="P339" s="122"/>
      <c r="Q339" s="106"/>
      <c r="R339" s="164"/>
    </row>
    <row r="340" spans="2:18">
      <c r="B340" s="46"/>
      <c r="C340" s="49"/>
      <c r="D340" s="49"/>
      <c r="E340" s="49"/>
      <c r="F340" s="47"/>
      <c r="G340" s="73"/>
      <c r="H340" s="122"/>
      <c r="I340" s="73"/>
      <c r="J340" s="122"/>
      <c r="K340" s="73"/>
      <c r="L340" s="73"/>
      <c r="M340" s="122"/>
      <c r="N340" s="73"/>
      <c r="O340" s="73"/>
      <c r="P340" s="122"/>
      <c r="Q340" s="106"/>
      <c r="R340" s="164"/>
    </row>
    <row r="341" spans="2:18">
      <c r="B341" s="46"/>
      <c r="C341" s="49"/>
      <c r="D341" s="49"/>
      <c r="E341" s="49"/>
      <c r="F341" s="47"/>
      <c r="G341" s="73"/>
      <c r="H341" s="122"/>
      <c r="I341" s="73"/>
      <c r="J341" s="122"/>
      <c r="K341" s="73"/>
      <c r="L341" s="73"/>
      <c r="M341" s="122"/>
      <c r="N341" s="73"/>
      <c r="O341" s="73"/>
      <c r="P341" s="122"/>
      <c r="Q341" s="106"/>
      <c r="R341" s="164"/>
    </row>
    <row r="342" spans="2:18">
      <c r="B342" s="46"/>
      <c r="C342" s="49"/>
      <c r="D342" s="49"/>
      <c r="E342" s="49"/>
      <c r="F342" s="47"/>
      <c r="G342" s="73"/>
      <c r="H342" s="122"/>
      <c r="I342" s="73"/>
      <c r="J342" s="122"/>
      <c r="K342" s="73"/>
      <c r="L342" s="73"/>
      <c r="M342" s="122"/>
      <c r="N342" s="73"/>
      <c r="O342" s="73"/>
      <c r="P342" s="122"/>
      <c r="Q342" s="106"/>
      <c r="R342" s="164"/>
    </row>
    <row r="343" spans="2:18">
      <c r="B343" s="46"/>
      <c r="C343" s="49"/>
      <c r="D343" s="49"/>
      <c r="E343" s="49"/>
      <c r="F343" s="47"/>
      <c r="G343" s="73"/>
      <c r="H343" s="122"/>
      <c r="I343" s="73"/>
      <c r="J343" s="122"/>
      <c r="K343" s="73"/>
      <c r="L343" s="73"/>
      <c r="M343" s="122"/>
      <c r="N343" s="73"/>
      <c r="O343" s="73"/>
      <c r="P343" s="122"/>
      <c r="Q343" s="106"/>
      <c r="R343" s="164"/>
    </row>
    <row r="344" spans="2:18">
      <c r="B344" s="46"/>
      <c r="C344" s="49"/>
      <c r="D344" s="49"/>
      <c r="E344" s="49"/>
      <c r="F344" s="47"/>
      <c r="G344" s="73"/>
      <c r="H344" s="122"/>
      <c r="I344" s="73"/>
      <c r="J344" s="122"/>
      <c r="K344" s="73"/>
      <c r="L344" s="73"/>
      <c r="M344" s="122"/>
      <c r="N344" s="73"/>
      <c r="O344" s="73"/>
      <c r="P344" s="122"/>
      <c r="Q344" s="106"/>
      <c r="R344" s="164"/>
    </row>
    <row r="345" spans="2:18">
      <c r="B345" s="46"/>
      <c r="C345" s="49"/>
      <c r="D345" s="49"/>
      <c r="E345" s="49"/>
      <c r="F345" s="47"/>
      <c r="G345" s="73"/>
      <c r="H345" s="122"/>
      <c r="I345" s="73"/>
      <c r="J345" s="122"/>
      <c r="K345" s="73"/>
      <c r="L345" s="73"/>
      <c r="M345" s="122"/>
      <c r="N345" s="73"/>
      <c r="O345" s="73"/>
      <c r="P345" s="122"/>
      <c r="Q345" s="106"/>
      <c r="R345" s="164"/>
    </row>
    <row r="346" spans="2:18">
      <c r="B346" s="46"/>
      <c r="C346" s="49"/>
      <c r="D346" s="49"/>
      <c r="E346" s="49"/>
      <c r="F346" s="47"/>
      <c r="G346" s="73"/>
      <c r="H346" s="122"/>
      <c r="I346" s="73"/>
      <c r="J346" s="122"/>
      <c r="K346" s="73"/>
      <c r="L346" s="73"/>
      <c r="M346" s="122"/>
      <c r="N346" s="73"/>
      <c r="O346" s="73"/>
      <c r="P346" s="122"/>
      <c r="Q346" s="106"/>
      <c r="R346" s="164"/>
    </row>
    <row r="347" spans="2:18">
      <c r="B347" s="46"/>
      <c r="C347" s="49"/>
      <c r="D347" s="49"/>
      <c r="E347" s="49"/>
      <c r="F347" s="47"/>
      <c r="G347" s="73"/>
      <c r="H347" s="122"/>
      <c r="I347" s="73"/>
      <c r="J347" s="122"/>
      <c r="K347" s="73"/>
      <c r="L347" s="73"/>
      <c r="M347" s="122"/>
      <c r="N347" s="73"/>
      <c r="O347" s="73"/>
      <c r="P347" s="122"/>
      <c r="Q347" s="106"/>
      <c r="R347" s="164"/>
    </row>
    <row r="348" spans="2:18">
      <c r="B348" s="46"/>
      <c r="C348" s="49"/>
      <c r="D348" s="49"/>
      <c r="E348" s="49"/>
      <c r="F348" s="47"/>
      <c r="G348" s="73"/>
      <c r="H348" s="122"/>
      <c r="I348" s="73"/>
      <c r="J348" s="122"/>
      <c r="K348" s="73"/>
      <c r="L348" s="73"/>
      <c r="M348" s="122"/>
      <c r="N348" s="73"/>
      <c r="O348" s="73"/>
      <c r="P348" s="122"/>
      <c r="Q348" s="106"/>
      <c r="R348" s="164"/>
    </row>
    <row r="349" spans="2:18">
      <c r="B349" s="46"/>
      <c r="C349" s="49"/>
      <c r="D349" s="49"/>
      <c r="E349" s="49"/>
      <c r="F349" s="47"/>
      <c r="G349" s="73"/>
      <c r="H349" s="122"/>
      <c r="I349" s="73"/>
      <c r="J349" s="122"/>
      <c r="K349" s="73"/>
      <c r="L349" s="73"/>
      <c r="M349" s="122"/>
      <c r="N349" s="73"/>
      <c r="O349" s="73"/>
      <c r="P349" s="122"/>
      <c r="Q349" s="106"/>
      <c r="R349" s="164"/>
    </row>
    <row r="350" spans="2:18">
      <c r="B350" s="46"/>
      <c r="C350" s="49"/>
      <c r="D350" s="49"/>
      <c r="E350" s="49"/>
      <c r="F350" s="47"/>
      <c r="G350" s="73"/>
      <c r="H350" s="122"/>
      <c r="I350" s="73"/>
      <c r="J350" s="122"/>
      <c r="K350" s="73"/>
      <c r="L350" s="73"/>
      <c r="M350" s="122"/>
      <c r="N350" s="73"/>
      <c r="O350" s="73"/>
      <c r="P350" s="122"/>
      <c r="Q350" s="106"/>
      <c r="R350" s="164"/>
    </row>
    <row r="351" spans="2:18">
      <c r="B351" s="46"/>
      <c r="C351" s="49"/>
      <c r="D351" s="49"/>
      <c r="E351" s="49"/>
      <c r="F351" s="47"/>
      <c r="G351" s="73"/>
      <c r="H351" s="122"/>
      <c r="I351" s="73"/>
      <c r="J351" s="122"/>
      <c r="K351" s="73"/>
      <c r="L351" s="73"/>
      <c r="M351" s="122"/>
      <c r="N351" s="73"/>
      <c r="O351" s="73"/>
      <c r="P351" s="122"/>
      <c r="Q351" s="106"/>
      <c r="R351" s="164"/>
    </row>
    <row r="352" spans="2:18">
      <c r="B352" s="46"/>
      <c r="C352" s="49"/>
      <c r="D352" s="49"/>
      <c r="E352" s="49"/>
      <c r="F352" s="47"/>
      <c r="G352" s="73"/>
      <c r="H352" s="122"/>
      <c r="I352" s="73"/>
      <c r="J352" s="122"/>
      <c r="K352" s="73"/>
      <c r="L352" s="73"/>
      <c r="M352" s="122"/>
      <c r="N352" s="73"/>
      <c r="O352" s="73"/>
      <c r="P352" s="122"/>
      <c r="Q352" s="106"/>
      <c r="R352" s="164"/>
    </row>
    <row r="353" spans="2:18">
      <c r="B353" s="46"/>
      <c r="C353" s="49"/>
      <c r="D353" s="49"/>
      <c r="E353" s="49"/>
      <c r="F353" s="47"/>
      <c r="G353" s="73"/>
      <c r="H353" s="122"/>
      <c r="I353" s="73"/>
      <c r="J353" s="122"/>
      <c r="K353" s="73"/>
      <c r="L353" s="73"/>
      <c r="M353" s="122"/>
      <c r="N353" s="73"/>
      <c r="O353" s="73"/>
      <c r="P353" s="122"/>
      <c r="Q353" s="106"/>
      <c r="R353" s="164"/>
    </row>
    <row r="354" spans="2:18">
      <c r="B354" s="46"/>
      <c r="C354" s="49"/>
      <c r="D354" s="49"/>
      <c r="E354" s="49"/>
      <c r="F354" s="47"/>
      <c r="G354" s="73"/>
      <c r="H354" s="122"/>
      <c r="I354" s="73"/>
      <c r="J354" s="122"/>
      <c r="K354" s="73"/>
      <c r="L354" s="73"/>
      <c r="M354" s="122"/>
      <c r="N354" s="73"/>
      <c r="O354" s="73"/>
      <c r="P354" s="122"/>
      <c r="Q354" s="106"/>
      <c r="R354" s="164"/>
    </row>
    <row r="355" spans="2:18">
      <c r="B355" s="46"/>
      <c r="C355" s="49"/>
      <c r="D355" s="49"/>
      <c r="E355" s="49"/>
      <c r="F355" s="47"/>
      <c r="G355" s="73"/>
      <c r="H355" s="122"/>
      <c r="I355" s="73"/>
      <c r="J355" s="122"/>
      <c r="K355" s="73"/>
      <c r="L355" s="73"/>
      <c r="M355" s="122"/>
      <c r="N355" s="73"/>
      <c r="O355" s="73"/>
      <c r="P355" s="122"/>
      <c r="Q355" s="106"/>
      <c r="R355" s="164"/>
    </row>
    <row r="356" spans="2:18">
      <c r="B356" s="46"/>
      <c r="C356" s="49"/>
      <c r="D356" s="49"/>
      <c r="E356" s="49"/>
      <c r="F356" s="47"/>
      <c r="G356" s="73"/>
      <c r="H356" s="122"/>
      <c r="I356" s="73"/>
      <c r="J356" s="122"/>
      <c r="K356" s="73"/>
      <c r="L356" s="73"/>
      <c r="M356" s="122"/>
      <c r="N356" s="73"/>
      <c r="O356" s="73"/>
      <c r="P356" s="122"/>
      <c r="Q356" s="106"/>
      <c r="R356" s="164"/>
    </row>
    <row r="357" spans="2:18">
      <c r="B357" s="46"/>
      <c r="C357" s="49"/>
      <c r="D357" s="49"/>
      <c r="E357" s="49"/>
      <c r="F357" s="47"/>
      <c r="G357" s="73"/>
      <c r="H357" s="122"/>
      <c r="I357" s="73"/>
      <c r="J357" s="122"/>
      <c r="K357" s="73"/>
      <c r="L357" s="73"/>
      <c r="M357" s="122"/>
      <c r="N357" s="73"/>
      <c r="O357" s="73"/>
      <c r="P357" s="122"/>
      <c r="Q357" s="106"/>
      <c r="R357" s="164"/>
    </row>
    <row r="358" spans="2:18">
      <c r="B358" s="46"/>
      <c r="C358" s="49"/>
      <c r="D358" s="49"/>
      <c r="E358" s="49"/>
      <c r="F358" s="47"/>
      <c r="G358" s="73"/>
      <c r="H358" s="122"/>
      <c r="I358" s="73"/>
      <c r="J358" s="122"/>
      <c r="K358" s="73"/>
      <c r="L358" s="73"/>
      <c r="M358" s="122"/>
      <c r="N358" s="73"/>
      <c r="O358" s="73"/>
      <c r="P358" s="122"/>
      <c r="Q358" s="106"/>
      <c r="R358" s="164"/>
    </row>
    <row r="359" spans="2:18">
      <c r="B359" s="46"/>
      <c r="C359" s="49"/>
      <c r="D359" s="49"/>
      <c r="E359" s="49"/>
      <c r="F359" s="47"/>
      <c r="G359" s="73"/>
      <c r="H359" s="122"/>
      <c r="I359" s="73"/>
      <c r="J359" s="122"/>
      <c r="K359" s="73"/>
      <c r="L359" s="73"/>
      <c r="M359" s="122"/>
      <c r="N359" s="73"/>
      <c r="O359" s="73"/>
      <c r="P359" s="122"/>
      <c r="Q359" s="106"/>
      <c r="R359" s="164"/>
    </row>
    <row r="360" spans="2:18">
      <c r="B360" s="46"/>
      <c r="C360" s="49"/>
      <c r="D360" s="49"/>
      <c r="E360" s="49"/>
      <c r="F360" s="47"/>
      <c r="G360" s="73"/>
      <c r="H360" s="122"/>
      <c r="I360" s="73"/>
      <c r="J360" s="122"/>
      <c r="K360" s="73"/>
      <c r="L360" s="73"/>
      <c r="M360" s="122"/>
      <c r="N360" s="73"/>
      <c r="O360" s="73"/>
      <c r="P360" s="122"/>
      <c r="Q360" s="106"/>
      <c r="R360" s="164"/>
    </row>
    <row r="361" spans="2:18">
      <c r="B361" s="46"/>
      <c r="C361" s="49"/>
      <c r="D361" s="49"/>
      <c r="E361" s="49"/>
      <c r="F361" s="47"/>
      <c r="G361" s="73"/>
      <c r="H361" s="122"/>
      <c r="I361" s="73"/>
      <c r="J361" s="122"/>
      <c r="K361" s="73"/>
      <c r="L361" s="73"/>
      <c r="M361" s="122"/>
      <c r="N361" s="73"/>
      <c r="O361" s="73"/>
      <c r="P361" s="122"/>
      <c r="Q361" s="106"/>
      <c r="R361" s="164"/>
    </row>
    <row r="362" spans="2:18">
      <c r="B362" s="46"/>
      <c r="C362" s="49"/>
      <c r="D362" s="49"/>
      <c r="E362" s="49"/>
      <c r="F362" s="47"/>
      <c r="G362" s="73"/>
      <c r="H362" s="122"/>
      <c r="I362" s="73"/>
      <c r="J362" s="122"/>
      <c r="K362" s="73"/>
      <c r="L362" s="73"/>
      <c r="M362" s="122"/>
      <c r="N362" s="73"/>
      <c r="O362" s="73"/>
      <c r="P362" s="122"/>
      <c r="Q362" s="106"/>
      <c r="R362" s="164"/>
    </row>
    <row r="363" spans="2:18">
      <c r="B363" s="46"/>
      <c r="C363" s="49"/>
      <c r="D363" s="49"/>
      <c r="E363" s="49"/>
      <c r="F363" s="47"/>
      <c r="G363" s="73"/>
      <c r="H363" s="122"/>
      <c r="I363" s="73"/>
      <c r="J363" s="122"/>
      <c r="K363" s="73"/>
      <c r="L363" s="73"/>
      <c r="M363" s="122"/>
      <c r="N363" s="73"/>
      <c r="O363" s="73"/>
      <c r="P363" s="122"/>
      <c r="Q363" s="106"/>
      <c r="R363" s="164"/>
    </row>
    <row r="364" spans="2:18">
      <c r="B364" s="46"/>
      <c r="C364" s="49"/>
      <c r="D364" s="49"/>
      <c r="E364" s="49"/>
      <c r="F364" s="47"/>
      <c r="G364" s="73"/>
      <c r="H364" s="122"/>
      <c r="I364" s="73"/>
      <c r="J364" s="122"/>
      <c r="K364" s="73"/>
      <c r="L364" s="73"/>
      <c r="M364" s="122"/>
      <c r="N364" s="73"/>
      <c r="O364" s="73"/>
      <c r="P364" s="122"/>
      <c r="Q364" s="106"/>
      <c r="R364" s="164"/>
    </row>
    <row r="365" spans="2:18">
      <c r="B365" s="46"/>
      <c r="C365" s="49"/>
      <c r="D365" s="49"/>
      <c r="E365" s="49"/>
      <c r="F365" s="47"/>
      <c r="G365" s="73"/>
      <c r="H365" s="122"/>
      <c r="I365" s="73"/>
      <c r="J365" s="122"/>
      <c r="K365" s="73"/>
      <c r="L365" s="73"/>
      <c r="M365" s="122"/>
      <c r="N365" s="73"/>
      <c r="O365" s="73"/>
      <c r="P365" s="122"/>
      <c r="Q365" s="106"/>
      <c r="R365" s="164"/>
    </row>
    <row r="366" spans="2:18">
      <c r="B366" s="46"/>
      <c r="C366" s="49"/>
      <c r="D366" s="49"/>
      <c r="E366" s="49"/>
      <c r="F366" s="47"/>
      <c r="G366" s="73"/>
      <c r="H366" s="122"/>
      <c r="I366" s="73"/>
      <c r="J366" s="122"/>
      <c r="K366" s="73"/>
      <c r="L366" s="73"/>
      <c r="M366" s="122"/>
      <c r="N366" s="73"/>
      <c r="O366" s="73"/>
      <c r="P366" s="122"/>
      <c r="Q366" s="106"/>
      <c r="R366" s="164"/>
    </row>
    <row r="367" spans="2:18">
      <c r="B367" s="46"/>
      <c r="C367" s="49"/>
      <c r="D367" s="49"/>
      <c r="E367" s="49"/>
      <c r="F367" s="47"/>
      <c r="G367" s="73"/>
      <c r="H367" s="122"/>
      <c r="I367" s="73"/>
      <c r="J367" s="122"/>
      <c r="K367" s="73"/>
      <c r="L367" s="73"/>
      <c r="M367" s="122"/>
      <c r="N367" s="73"/>
      <c r="O367" s="73"/>
      <c r="P367" s="122"/>
      <c r="Q367" s="106"/>
      <c r="R367" s="164"/>
    </row>
    <row r="368" spans="2:18">
      <c r="B368" s="46"/>
      <c r="C368" s="49"/>
      <c r="D368" s="49"/>
      <c r="E368" s="49"/>
      <c r="F368" s="47"/>
      <c r="G368" s="73"/>
      <c r="H368" s="122"/>
      <c r="I368" s="73"/>
      <c r="J368" s="122"/>
      <c r="K368" s="73"/>
      <c r="L368" s="73"/>
      <c r="M368" s="122"/>
      <c r="N368" s="73"/>
      <c r="O368" s="73"/>
      <c r="P368" s="122"/>
      <c r="Q368" s="106"/>
      <c r="R368" s="164"/>
    </row>
    <row r="369" spans="2:18">
      <c r="B369" s="46"/>
      <c r="C369" s="49"/>
      <c r="D369" s="49"/>
      <c r="E369" s="49"/>
      <c r="F369" s="47"/>
      <c r="G369" s="73"/>
      <c r="H369" s="122"/>
      <c r="I369" s="73"/>
      <c r="J369" s="122"/>
      <c r="K369" s="73"/>
      <c r="L369" s="73"/>
      <c r="M369" s="122"/>
      <c r="N369" s="73"/>
      <c r="O369" s="73"/>
      <c r="P369" s="122"/>
      <c r="Q369" s="106"/>
      <c r="R369" s="164"/>
    </row>
    <row r="370" spans="2:18">
      <c r="B370" s="46"/>
      <c r="C370" s="49"/>
      <c r="D370" s="49"/>
      <c r="E370" s="49"/>
      <c r="F370" s="47"/>
      <c r="G370" s="73"/>
      <c r="H370" s="122"/>
      <c r="I370" s="73"/>
      <c r="J370" s="122"/>
      <c r="K370" s="73"/>
      <c r="L370" s="73"/>
      <c r="M370" s="122"/>
      <c r="N370" s="73"/>
      <c r="O370" s="73"/>
      <c r="P370" s="122"/>
      <c r="Q370" s="106"/>
      <c r="R370" s="164"/>
    </row>
    <row r="371" spans="2:18">
      <c r="B371" s="46"/>
      <c r="C371" s="49"/>
      <c r="D371" s="49"/>
      <c r="E371" s="49"/>
      <c r="F371" s="47"/>
      <c r="G371" s="73"/>
      <c r="H371" s="122"/>
      <c r="I371" s="73"/>
      <c r="J371" s="122"/>
      <c r="K371" s="73"/>
      <c r="L371" s="73"/>
      <c r="M371" s="122"/>
      <c r="N371" s="73"/>
      <c r="O371" s="73"/>
      <c r="P371" s="122"/>
      <c r="Q371" s="106"/>
      <c r="R371" s="164"/>
    </row>
    <row r="372" spans="2:18">
      <c r="B372" s="46"/>
      <c r="C372" s="49"/>
      <c r="D372" s="49"/>
      <c r="E372" s="49"/>
      <c r="F372" s="47"/>
      <c r="G372" s="73"/>
      <c r="H372" s="122"/>
      <c r="I372" s="73"/>
      <c r="J372" s="122"/>
      <c r="K372" s="73"/>
      <c r="L372" s="73"/>
      <c r="M372" s="122"/>
      <c r="N372" s="73"/>
      <c r="O372" s="73"/>
      <c r="P372" s="122"/>
      <c r="Q372" s="106"/>
      <c r="R372" s="164"/>
    </row>
    <row r="373" spans="2:18">
      <c r="B373" s="46"/>
      <c r="C373" s="49"/>
      <c r="D373" s="49"/>
      <c r="E373" s="49"/>
      <c r="F373" s="47"/>
      <c r="G373" s="73"/>
      <c r="H373" s="122"/>
      <c r="I373" s="73"/>
      <c r="J373" s="122"/>
      <c r="K373" s="73"/>
      <c r="L373" s="73"/>
      <c r="M373" s="122"/>
      <c r="N373" s="73"/>
      <c r="O373" s="73"/>
      <c r="P373" s="122"/>
      <c r="Q373" s="106"/>
      <c r="R373" s="164"/>
    </row>
    <row r="374" spans="2:18">
      <c r="B374" s="46"/>
      <c r="C374" s="49"/>
      <c r="D374" s="49"/>
      <c r="E374" s="49"/>
      <c r="F374" s="47"/>
      <c r="G374" s="73"/>
      <c r="H374" s="122"/>
      <c r="I374" s="73"/>
      <c r="J374" s="122"/>
      <c r="K374" s="73"/>
      <c r="L374" s="73"/>
      <c r="M374" s="122"/>
      <c r="N374" s="73"/>
      <c r="O374" s="73"/>
      <c r="P374" s="122"/>
      <c r="Q374" s="106"/>
      <c r="R374" s="164"/>
    </row>
    <row r="375" spans="2:18">
      <c r="B375" s="46"/>
      <c r="C375" s="49"/>
      <c r="D375" s="49"/>
      <c r="E375" s="49"/>
      <c r="F375" s="47"/>
      <c r="G375" s="73"/>
      <c r="H375" s="122"/>
      <c r="I375" s="73"/>
      <c r="J375" s="122"/>
      <c r="K375" s="73"/>
      <c r="L375" s="73"/>
      <c r="M375" s="122"/>
      <c r="N375" s="73"/>
      <c r="O375" s="73"/>
      <c r="P375" s="122"/>
      <c r="Q375" s="106"/>
      <c r="R375" s="164"/>
    </row>
    <row r="376" spans="2:18">
      <c r="B376" s="46"/>
      <c r="C376" s="49"/>
      <c r="D376" s="49"/>
      <c r="E376" s="49"/>
      <c r="F376" s="47"/>
      <c r="G376" s="73"/>
      <c r="H376" s="122"/>
      <c r="I376" s="73"/>
      <c r="J376" s="122"/>
      <c r="K376" s="73"/>
      <c r="L376" s="73"/>
      <c r="M376" s="122"/>
      <c r="N376" s="73"/>
      <c r="O376" s="73"/>
      <c r="P376" s="122"/>
      <c r="Q376" s="106"/>
      <c r="R376" s="164"/>
    </row>
    <row r="377" spans="2:18">
      <c r="B377" s="46"/>
      <c r="C377" s="49"/>
      <c r="D377" s="49"/>
      <c r="E377" s="49"/>
      <c r="F377" s="47"/>
      <c r="G377" s="73"/>
      <c r="H377" s="122"/>
      <c r="I377" s="73"/>
      <c r="J377" s="122"/>
      <c r="K377" s="73"/>
      <c r="L377" s="73"/>
      <c r="M377" s="122"/>
      <c r="N377" s="73"/>
      <c r="O377" s="73"/>
      <c r="P377" s="122"/>
      <c r="Q377" s="106"/>
      <c r="R377" s="164"/>
    </row>
    <row r="378" spans="2:18">
      <c r="B378" s="46"/>
      <c r="C378" s="49"/>
      <c r="D378" s="49"/>
      <c r="E378" s="49"/>
      <c r="F378" s="47"/>
      <c r="G378" s="73"/>
      <c r="H378" s="122"/>
      <c r="I378" s="73"/>
      <c r="J378" s="122"/>
      <c r="K378" s="73"/>
      <c r="L378" s="73"/>
      <c r="M378" s="122"/>
      <c r="N378" s="73"/>
      <c r="O378" s="73"/>
      <c r="P378" s="122"/>
      <c r="Q378" s="106"/>
      <c r="R378" s="164"/>
    </row>
    <row r="379" spans="2:18">
      <c r="B379" s="46"/>
      <c r="C379" s="49"/>
      <c r="D379" s="49"/>
      <c r="E379" s="49"/>
      <c r="F379" s="47"/>
      <c r="G379" s="73"/>
      <c r="H379" s="122"/>
      <c r="I379" s="73"/>
      <c r="J379" s="122"/>
      <c r="K379" s="73"/>
      <c r="L379" s="73"/>
      <c r="M379" s="122"/>
      <c r="N379" s="73"/>
      <c r="O379" s="73"/>
      <c r="P379" s="122"/>
      <c r="Q379" s="106"/>
      <c r="R379" s="164"/>
    </row>
    <row r="380" spans="2:18">
      <c r="B380" s="46"/>
      <c r="C380" s="49"/>
      <c r="D380" s="49"/>
      <c r="E380" s="49"/>
      <c r="F380" s="47"/>
      <c r="G380" s="73"/>
      <c r="H380" s="122"/>
      <c r="I380" s="73"/>
      <c r="J380" s="122"/>
      <c r="K380" s="73"/>
      <c r="L380" s="73"/>
      <c r="M380" s="122"/>
      <c r="N380" s="73"/>
      <c r="O380" s="73"/>
      <c r="P380" s="122"/>
      <c r="Q380" s="106"/>
      <c r="R380" s="164"/>
    </row>
    <row r="381" spans="2:18">
      <c r="B381" s="46"/>
      <c r="C381" s="49"/>
      <c r="D381" s="49"/>
      <c r="E381" s="49"/>
      <c r="F381" s="47"/>
      <c r="G381" s="73"/>
      <c r="H381" s="122"/>
      <c r="I381" s="73"/>
      <c r="J381" s="122"/>
      <c r="K381" s="73"/>
      <c r="L381" s="73"/>
      <c r="M381" s="122"/>
      <c r="N381" s="73"/>
      <c r="O381" s="73"/>
      <c r="P381" s="122"/>
      <c r="Q381" s="106"/>
      <c r="R381" s="164"/>
    </row>
    <row r="382" spans="2:18">
      <c r="B382" s="46"/>
      <c r="C382" s="49"/>
      <c r="D382" s="49"/>
      <c r="E382" s="49"/>
      <c r="F382" s="47"/>
      <c r="G382" s="73"/>
      <c r="H382" s="122"/>
      <c r="I382" s="73"/>
      <c r="J382" s="122"/>
      <c r="K382" s="73"/>
      <c r="L382" s="73"/>
      <c r="M382" s="122"/>
      <c r="N382" s="73"/>
      <c r="O382" s="73"/>
      <c r="P382" s="122"/>
      <c r="Q382" s="106"/>
      <c r="R382" s="164"/>
    </row>
    <row r="383" spans="2:18">
      <c r="B383" s="46"/>
      <c r="C383" s="49"/>
      <c r="D383" s="49"/>
      <c r="E383" s="49"/>
      <c r="F383" s="47"/>
      <c r="G383" s="73"/>
      <c r="H383" s="122"/>
      <c r="I383" s="73"/>
      <c r="J383" s="122"/>
      <c r="K383" s="73"/>
      <c r="L383" s="73"/>
      <c r="M383" s="122"/>
      <c r="N383" s="73"/>
      <c r="O383" s="73"/>
      <c r="P383" s="122"/>
      <c r="Q383" s="106"/>
      <c r="R383" s="164"/>
    </row>
    <row r="384" spans="2:18">
      <c r="B384" s="46"/>
      <c r="C384" s="49"/>
      <c r="D384" s="49"/>
      <c r="E384" s="49"/>
      <c r="F384" s="47"/>
      <c r="G384" s="73"/>
      <c r="H384" s="122"/>
      <c r="I384" s="73"/>
      <c r="J384" s="122"/>
      <c r="K384" s="73"/>
      <c r="L384" s="73"/>
      <c r="M384" s="122"/>
      <c r="N384" s="73"/>
      <c r="O384" s="73"/>
      <c r="P384" s="122"/>
      <c r="Q384" s="106"/>
      <c r="R384" s="164"/>
    </row>
    <row r="385" spans="2:18">
      <c r="B385" s="46"/>
      <c r="C385" s="49"/>
      <c r="D385" s="49"/>
      <c r="E385" s="49"/>
      <c r="F385" s="47"/>
      <c r="G385" s="73"/>
      <c r="H385" s="122"/>
      <c r="I385" s="73"/>
      <c r="J385" s="122"/>
      <c r="K385" s="73"/>
      <c r="L385" s="73"/>
      <c r="M385" s="122"/>
      <c r="N385" s="73"/>
      <c r="O385" s="73"/>
      <c r="P385" s="122"/>
      <c r="Q385" s="106"/>
      <c r="R385" s="164"/>
    </row>
    <row r="386" spans="2:18">
      <c r="B386" s="46"/>
      <c r="C386" s="49"/>
      <c r="D386" s="49"/>
      <c r="E386" s="49"/>
      <c r="F386" s="47"/>
      <c r="G386" s="73"/>
      <c r="H386" s="122"/>
      <c r="I386" s="73"/>
      <c r="J386" s="122"/>
      <c r="K386" s="73"/>
      <c r="L386" s="73"/>
      <c r="M386" s="122"/>
      <c r="N386" s="73"/>
      <c r="O386" s="73"/>
      <c r="P386" s="122"/>
      <c r="Q386" s="106"/>
      <c r="R386" s="164"/>
    </row>
    <row r="387" spans="2:18">
      <c r="B387" s="46"/>
      <c r="C387" s="49"/>
      <c r="D387" s="49"/>
      <c r="E387" s="49"/>
      <c r="F387" s="47"/>
      <c r="G387" s="73"/>
      <c r="H387" s="122"/>
      <c r="I387" s="73"/>
      <c r="J387" s="122"/>
      <c r="K387" s="73"/>
      <c r="L387" s="73"/>
      <c r="M387" s="122"/>
      <c r="N387" s="73"/>
      <c r="O387" s="73"/>
      <c r="P387" s="122"/>
      <c r="Q387" s="106"/>
      <c r="R387" s="164"/>
    </row>
    <row r="388" spans="2:18">
      <c r="B388" s="46"/>
      <c r="C388" s="49"/>
      <c r="D388" s="49"/>
      <c r="E388" s="49"/>
      <c r="F388" s="47"/>
      <c r="G388" s="73"/>
      <c r="H388" s="122"/>
      <c r="I388" s="73"/>
      <c r="J388" s="122"/>
      <c r="K388" s="73"/>
      <c r="L388" s="73"/>
      <c r="M388" s="122"/>
      <c r="N388" s="73"/>
      <c r="O388" s="73"/>
      <c r="P388" s="122"/>
      <c r="Q388" s="106"/>
      <c r="R388" s="164"/>
    </row>
    <row r="389" spans="2:18">
      <c r="B389" s="46"/>
      <c r="C389" s="49"/>
      <c r="D389" s="49"/>
      <c r="E389" s="49"/>
      <c r="F389" s="47"/>
      <c r="G389" s="73"/>
      <c r="H389" s="122"/>
      <c r="I389" s="73"/>
      <c r="J389" s="122"/>
      <c r="K389" s="73"/>
      <c r="L389" s="73"/>
      <c r="M389" s="122"/>
      <c r="N389" s="73"/>
      <c r="O389" s="73"/>
      <c r="P389" s="122"/>
      <c r="Q389" s="106"/>
      <c r="R389" s="164"/>
    </row>
    <row r="390" spans="2:18">
      <c r="B390" s="46"/>
      <c r="C390" s="49"/>
      <c r="D390" s="49"/>
      <c r="E390" s="49"/>
      <c r="F390" s="47"/>
      <c r="G390" s="73"/>
      <c r="H390" s="122"/>
      <c r="I390" s="73"/>
      <c r="J390" s="122"/>
      <c r="K390" s="73"/>
      <c r="L390" s="73"/>
      <c r="M390" s="122"/>
      <c r="N390" s="73"/>
      <c r="O390" s="73"/>
      <c r="P390" s="122"/>
      <c r="Q390" s="106"/>
      <c r="R390" s="164"/>
    </row>
    <row r="391" spans="2:18">
      <c r="B391" s="46"/>
      <c r="C391" s="49"/>
      <c r="D391" s="49"/>
      <c r="E391" s="49"/>
      <c r="F391" s="47"/>
      <c r="G391" s="73"/>
      <c r="H391" s="122"/>
      <c r="I391" s="73"/>
      <c r="J391" s="122"/>
      <c r="K391" s="73"/>
      <c r="L391" s="73"/>
      <c r="M391" s="122"/>
      <c r="N391" s="73"/>
      <c r="O391" s="73"/>
      <c r="P391" s="122"/>
      <c r="Q391" s="106"/>
      <c r="R391" s="164"/>
    </row>
    <row r="392" spans="2:18">
      <c r="B392" s="46"/>
      <c r="C392" s="49"/>
      <c r="D392" s="49"/>
      <c r="E392" s="49"/>
      <c r="F392" s="47"/>
      <c r="G392" s="73"/>
      <c r="H392" s="122"/>
      <c r="I392" s="73"/>
      <c r="J392" s="122"/>
      <c r="K392" s="73"/>
      <c r="L392" s="73"/>
      <c r="M392" s="122"/>
      <c r="N392" s="73"/>
      <c r="O392" s="73"/>
      <c r="P392" s="122"/>
      <c r="Q392" s="106"/>
      <c r="R392" s="164"/>
    </row>
    <row r="393" spans="2:18">
      <c r="B393" s="46"/>
      <c r="C393" s="49"/>
      <c r="D393" s="49"/>
      <c r="E393" s="49"/>
      <c r="F393" s="47"/>
      <c r="G393" s="73"/>
      <c r="H393" s="122"/>
      <c r="I393" s="73"/>
      <c r="J393" s="122"/>
      <c r="K393" s="73"/>
      <c r="L393" s="73"/>
      <c r="M393" s="122"/>
      <c r="N393" s="73"/>
      <c r="O393" s="73"/>
      <c r="P393" s="122"/>
      <c r="Q393" s="106"/>
      <c r="R393" s="164"/>
    </row>
    <row r="394" spans="2:18">
      <c r="B394" s="46"/>
      <c r="C394" s="49"/>
      <c r="D394" s="49"/>
      <c r="E394" s="49"/>
      <c r="F394" s="47"/>
      <c r="G394" s="73"/>
      <c r="H394" s="122"/>
      <c r="I394" s="73"/>
      <c r="J394" s="122"/>
      <c r="K394" s="73"/>
      <c r="L394" s="73"/>
      <c r="M394" s="122"/>
      <c r="N394" s="73"/>
      <c r="O394" s="73"/>
      <c r="P394" s="122"/>
      <c r="Q394" s="106"/>
      <c r="R394" s="164"/>
    </row>
    <row r="395" spans="2:18">
      <c r="B395" s="46"/>
      <c r="C395" s="49"/>
      <c r="D395" s="49"/>
      <c r="E395" s="49"/>
      <c r="F395" s="47"/>
      <c r="G395" s="73"/>
      <c r="H395" s="122"/>
      <c r="I395" s="73"/>
      <c r="J395" s="122"/>
      <c r="K395" s="73"/>
      <c r="L395" s="73"/>
      <c r="M395" s="122"/>
      <c r="N395" s="73"/>
      <c r="O395" s="73"/>
      <c r="P395" s="122"/>
      <c r="Q395" s="106"/>
      <c r="R395" s="164"/>
    </row>
    <row r="396" spans="2:18">
      <c r="B396" s="46"/>
      <c r="C396" s="49"/>
      <c r="D396" s="49"/>
      <c r="E396" s="49"/>
      <c r="F396" s="47"/>
      <c r="G396" s="73"/>
      <c r="H396" s="122"/>
      <c r="I396" s="73"/>
      <c r="J396" s="122"/>
      <c r="K396" s="73"/>
      <c r="L396" s="73"/>
      <c r="M396" s="122"/>
      <c r="N396" s="73"/>
      <c r="O396" s="73"/>
      <c r="P396" s="122"/>
      <c r="Q396" s="106"/>
      <c r="R396" s="164"/>
    </row>
    <row r="397" spans="2:18">
      <c r="B397" s="46"/>
      <c r="C397" s="49"/>
      <c r="D397" s="49"/>
      <c r="E397" s="49"/>
      <c r="F397" s="47"/>
      <c r="G397" s="73"/>
      <c r="H397" s="122"/>
      <c r="I397" s="73"/>
      <c r="J397" s="122"/>
      <c r="K397" s="73"/>
      <c r="L397" s="73"/>
      <c r="M397" s="122"/>
      <c r="N397" s="73"/>
      <c r="O397" s="73"/>
      <c r="P397" s="122"/>
      <c r="Q397" s="106"/>
      <c r="R397" s="164"/>
    </row>
    <row r="398" spans="2:18">
      <c r="B398" s="46"/>
      <c r="C398" s="49"/>
      <c r="D398" s="49"/>
      <c r="E398" s="49"/>
      <c r="F398" s="47"/>
      <c r="G398" s="73"/>
      <c r="H398" s="122"/>
      <c r="I398" s="73"/>
      <c r="J398" s="122"/>
      <c r="K398" s="73"/>
      <c r="L398" s="73"/>
      <c r="M398" s="122"/>
      <c r="N398" s="73"/>
      <c r="O398" s="73"/>
      <c r="P398" s="122"/>
      <c r="Q398" s="106"/>
      <c r="R398" s="164"/>
    </row>
    <row r="399" spans="2:18">
      <c r="B399" s="46"/>
      <c r="C399" s="49"/>
      <c r="D399" s="49"/>
      <c r="E399" s="49"/>
      <c r="F399" s="47"/>
      <c r="G399" s="73"/>
      <c r="H399" s="122"/>
      <c r="I399" s="73"/>
      <c r="J399" s="122"/>
      <c r="K399" s="73"/>
      <c r="L399" s="73"/>
      <c r="M399" s="122"/>
      <c r="N399" s="73"/>
      <c r="O399" s="73"/>
      <c r="P399" s="122"/>
      <c r="Q399" s="106"/>
      <c r="R399" s="164"/>
    </row>
    <row r="400" spans="2:18">
      <c r="B400" s="46"/>
      <c r="C400" s="49"/>
      <c r="D400" s="49"/>
      <c r="E400" s="49"/>
      <c r="F400" s="47"/>
      <c r="G400" s="73"/>
      <c r="H400" s="122"/>
      <c r="I400" s="73"/>
      <c r="J400" s="122"/>
      <c r="K400" s="73"/>
      <c r="L400" s="73"/>
      <c r="M400" s="122"/>
      <c r="N400" s="73"/>
      <c r="O400" s="73"/>
      <c r="P400" s="122"/>
      <c r="Q400" s="106"/>
      <c r="R400" s="164"/>
    </row>
    <row r="401" spans="2:18">
      <c r="B401" s="46"/>
      <c r="C401" s="49"/>
      <c r="D401" s="49"/>
      <c r="E401" s="49"/>
      <c r="F401" s="47"/>
      <c r="G401" s="73"/>
      <c r="H401" s="122"/>
      <c r="I401" s="73"/>
      <c r="J401" s="122"/>
      <c r="K401" s="73"/>
      <c r="L401" s="73"/>
      <c r="M401" s="122"/>
      <c r="N401" s="73"/>
      <c r="O401" s="73"/>
      <c r="P401" s="122"/>
      <c r="Q401" s="106"/>
      <c r="R401" s="164"/>
    </row>
    <row r="402" spans="2:18">
      <c r="B402" s="46"/>
      <c r="C402" s="49"/>
      <c r="D402" s="49"/>
      <c r="E402" s="49"/>
      <c r="F402" s="47"/>
      <c r="G402" s="73"/>
      <c r="H402" s="122"/>
      <c r="I402" s="73"/>
      <c r="J402" s="122"/>
      <c r="K402" s="73"/>
      <c r="L402" s="73"/>
      <c r="M402" s="122"/>
      <c r="N402" s="73"/>
      <c r="O402" s="73"/>
      <c r="P402" s="122"/>
      <c r="Q402" s="106"/>
      <c r="R402" s="164"/>
    </row>
    <row r="403" spans="2:18">
      <c r="B403" s="46"/>
      <c r="C403" s="49"/>
      <c r="D403" s="49"/>
      <c r="E403" s="49"/>
      <c r="F403" s="47"/>
      <c r="G403" s="73"/>
      <c r="H403" s="122"/>
      <c r="I403" s="73"/>
      <c r="J403" s="122"/>
      <c r="K403" s="73"/>
      <c r="L403" s="73"/>
      <c r="M403" s="122"/>
      <c r="N403" s="73"/>
      <c r="O403" s="73"/>
      <c r="P403" s="122"/>
      <c r="Q403" s="106"/>
      <c r="R403" s="164"/>
    </row>
    <row r="404" spans="2:18">
      <c r="B404" s="46"/>
      <c r="C404" s="49"/>
      <c r="D404" s="49"/>
      <c r="E404" s="49"/>
      <c r="F404" s="47"/>
      <c r="G404" s="73"/>
      <c r="H404" s="122"/>
      <c r="I404" s="73"/>
      <c r="J404" s="122"/>
      <c r="K404" s="73"/>
      <c r="L404" s="73"/>
      <c r="M404" s="122"/>
      <c r="N404" s="73"/>
      <c r="O404" s="73"/>
      <c r="P404" s="122"/>
      <c r="Q404" s="106"/>
      <c r="R404" s="164"/>
    </row>
    <row r="405" spans="2:18">
      <c r="B405" s="46"/>
      <c r="C405" s="49"/>
      <c r="D405" s="49"/>
      <c r="E405" s="49"/>
      <c r="F405" s="47"/>
      <c r="G405" s="73"/>
      <c r="H405" s="122"/>
      <c r="I405" s="73"/>
      <c r="J405" s="122"/>
      <c r="K405" s="73"/>
      <c r="L405" s="73"/>
      <c r="M405" s="122"/>
      <c r="N405" s="73"/>
      <c r="O405" s="73"/>
      <c r="P405" s="122"/>
      <c r="Q405" s="106"/>
      <c r="R405" s="164"/>
    </row>
    <row r="406" spans="2:18">
      <c r="B406" s="46"/>
      <c r="C406" s="49"/>
      <c r="D406" s="49"/>
      <c r="E406" s="49"/>
      <c r="F406" s="47"/>
      <c r="G406" s="73"/>
      <c r="H406" s="122"/>
      <c r="I406" s="73"/>
      <c r="J406" s="122"/>
      <c r="K406" s="73"/>
      <c r="L406" s="73"/>
      <c r="M406" s="122"/>
      <c r="N406" s="73"/>
      <c r="O406" s="73"/>
      <c r="P406" s="122"/>
      <c r="Q406" s="106"/>
      <c r="R406" s="164"/>
    </row>
    <row r="407" spans="2:18">
      <c r="B407" s="46"/>
      <c r="C407" s="49"/>
      <c r="D407" s="49"/>
      <c r="E407" s="49"/>
      <c r="F407" s="47"/>
      <c r="G407" s="73"/>
      <c r="H407" s="122"/>
      <c r="I407" s="73"/>
      <c r="J407" s="122"/>
      <c r="K407" s="73"/>
      <c r="L407" s="73"/>
      <c r="M407" s="122"/>
      <c r="N407" s="73"/>
      <c r="O407" s="73"/>
      <c r="P407" s="122"/>
      <c r="Q407" s="106"/>
      <c r="R407" s="164"/>
    </row>
    <row r="408" spans="2:18">
      <c r="B408" s="46"/>
      <c r="C408" s="49"/>
      <c r="D408" s="49"/>
      <c r="E408" s="49"/>
      <c r="F408" s="47"/>
      <c r="G408" s="73"/>
      <c r="H408" s="122"/>
      <c r="I408" s="73"/>
      <c r="J408" s="122"/>
      <c r="K408" s="73"/>
      <c r="L408" s="73"/>
      <c r="M408" s="122"/>
      <c r="N408" s="73"/>
      <c r="O408" s="73"/>
      <c r="P408" s="122"/>
      <c r="Q408" s="106"/>
      <c r="R408" s="164"/>
    </row>
    <row r="409" spans="2:18">
      <c r="B409" s="46"/>
      <c r="C409" s="49"/>
      <c r="D409" s="49"/>
      <c r="E409" s="49"/>
      <c r="F409" s="47"/>
      <c r="G409" s="73"/>
      <c r="H409" s="122"/>
      <c r="I409" s="73"/>
      <c r="J409" s="122"/>
      <c r="K409" s="73"/>
      <c r="L409" s="73"/>
      <c r="M409" s="122"/>
      <c r="N409" s="73"/>
      <c r="O409" s="73"/>
      <c r="P409" s="122"/>
      <c r="Q409" s="106"/>
      <c r="R409" s="164"/>
    </row>
    <row r="410" spans="2:18">
      <c r="B410" s="46"/>
      <c r="C410" s="49"/>
      <c r="D410" s="49"/>
      <c r="E410" s="49"/>
      <c r="F410" s="47"/>
      <c r="G410" s="73"/>
      <c r="H410" s="122"/>
      <c r="I410" s="73"/>
      <c r="J410" s="122"/>
      <c r="K410" s="73"/>
      <c r="L410" s="73"/>
      <c r="M410" s="122"/>
      <c r="N410" s="73"/>
      <c r="O410" s="73"/>
      <c r="P410" s="122"/>
      <c r="Q410" s="106"/>
      <c r="R410" s="164"/>
    </row>
    <row r="411" spans="2:18">
      <c r="B411" s="46"/>
      <c r="C411" s="49"/>
      <c r="D411" s="49"/>
      <c r="E411" s="49"/>
      <c r="F411" s="47"/>
      <c r="G411" s="73"/>
      <c r="H411" s="122"/>
      <c r="I411" s="73"/>
      <c r="J411" s="122"/>
      <c r="K411" s="73"/>
      <c r="L411" s="73"/>
      <c r="M411" s="122"/>
      <c r="N411" s="73"/>
      <c r="O411" s="73"/>
      <c r="P411" s="122"/>
      <c r="Q411" s="106"/>
      <c r="R411" s="164"/>
    </row>
    <row r="412" spans="2:18">
      <c r="B412" s="46"/>
      <c r="C412" s="49"/>
      <c r="D412" s="49"/>
      <c r="E412" s="49"/>
      <c r="F412" s="47"/>
      <c r="G412" s="73"/>
      <c r="H412" s="122"/>
      <c r="I412" s="73"/>
      <c r="J412" s="122"/>
      <c r="K412" s="73"/>
      <c r="L412" s="73"/>
      <c r="M412" s="122"/>
      <c r="N412" s="73"/>
      <c r="O412" s="73"/>
      <c r="P412" s="122"/>
      <c r="Q412" s="106"/>
      <c r="R412" s="164"/>
    </row>
    <row r="413" spans="2:18">
      <c r="B413" s="46"/>
      <c r="C413" s="49"/>
      <c r="D413" s="49"/>
      <c r="E413" s="49"/>
      <c r="F413" s="47"/>
      <c r="G413" s="73"/>
      <c r="H413" s="122"/>
      <c r="I413" s="73"/>
      <c r="J413" s="122"/>
      <c r="K413" s="73"/>
      <c r="L413" s="73"/>
      <c r="M413" s="122"/>
      <c r="N413" s="73"/>
      <c r="O413" s="73"/>
      <c r="P413" s="122"/>
      <c r="Q413" s="106"/>
      <c r="R413" s="164"/>
    </row>
    <row r="414" spans="2:18">
      <c r="B414" s="46"/>
      <c r="C414" s="49"/>
      <c r="D414" s="49"/>
      <c r="E414" s="49"/>
      <c r="F414" s="47"/>
      <c r="G414" s="73"/>
      <c r="H414" s="122"/>
      <c r="I414" s="73"/>
      <c r="J414" s="122"/>
      <c r="K414" s="73"/>
      <c r="L414" s="73"/>
      <c r="M414" s="122"/>
      <c r="N414" s="73"/>
      <c r="O414" s="73"/>
      <c r="P414" s="122"/>
      <c r="Q414" s="106"/>
      <c r="R414" s="164"/>
    </row>
    <row r="415" spans="2:18">
      <c r="B415" s="46"/>
      <c r="C415" s="49"/>
      <c r="D415" s="49"/>
      <c r="E415" s="49"/>
      <c r="F415" s="47"/>
      <c r="G415" s="73"/>
      <c r="H415" s="122"/>
      <c r="I415" s="73"/>
      <c r="J415" s="122"/>
      <c r="K415" s="73"/>
      <c r="L415" s="73"/>
      <c r="M415" s="122"/>
      <c r="N415" s="73"/>
      <c r="O415" s="73"/>
      <c r="P415" s="122"/>
      <c r="Q415" s="106"/>
      <c r="R415" s="164"/>
    </row>
    <row r="416" spans="2:18">
      <c r="B416" s="46"/>
      <c r="C416" s="49"/>
      <c r="D416" s="49"/>
      <c r="E416" s="49"/>
      <c r="F416" s="47"/>
      <c r="G416" s="73"/>
      <c r="H416" s="122"/>
      <c r="I416" s="73"/>
      <c r="J416" s="122"/>
      <c r="K416" s="73"/>
      <c r="L416" s="73"/>
      <c r="M416" s="122"/>
      <c r="N416" s="73"/>
      <c r="O416" s="73"/>
      <c r="P416" s="122"/>
      <c r="Q416" s="106"/>
      <c r="R416" s="164"/>
    </row>
    <row r="417" spans="2:18">
      <c r="B417" s="46"/>
      <c r="C417" s="49"/>
      <c r="D417" s="49"/>
      <c r="E417" s="49"/>
      <c r="F417" s="47"/>
      <c r="G417" s="73"/>
      <c r="H417" s="122"/>
      <c r="I417" s="73"/>
      <c r="J417" s="122"/>
      <c r="K417" s="73"/>
      <c r="L417" s="73"/>
      <c r="M417" s="122"/>
      <c r="N417" s="73"/>
      <c r="O417" s="73"/>
      <c r="P417" s="122"/>
      <c r="Q417" s="106"/>
      <c r="R417" s="164"/>
    </row>
    <row r="418" spans="2:18">
      <c r="B418" s="46"/>
      <c r="C418" s="49"/>
      <c r="D418" s="49"/>
      <c r="E418" s="49"/>
      <c r="F418" s="47"/>
      <c r="G418" s="73"/>
      <c r="H418" s="122"/>
      <c r="I418" s="73"/>
      <c r="J418" s="122"/>
      <c r="K418" s="73"/>
      <c r="L418" s="73"/>
      <c r="M418" s="122"/>
      <c r="N418" s="73"/>
      <c r="O418" s="73"/>
      <c r="P418" s="122"/>
      <c r="Q418" s="106"/>
      <c r="R418" s="164"/>
    </row>
    <row r="419" spans="2:18">
      <c r="B419" s="46"/>
      <c r="C419" s="49"/>
      <c r="D419" s="49"/>
      <c r="E419" s="49"/>
      <c r="F419" s="47"/>
      <c r="G419" s="73"/>
      <c r="H419" s="122"/>
      <c r="I419" s="73"/>
      <c r="J419" s="122"/>
      <c r="K419" s="73"/>
      <c r="L419" s="73"/>
      <c r="M419" s="122"/>
      <c r="N419" s="73"/>
      <c r="O419" s="73"/>
      <c r="P419" s="122"/>
      <c r="Q419" s="106"/>
      <c r="R419" s="164"/>
    </row>
    <row r="420" spans="2:18">
      <c r="B420" s="46"/>
      <c r="C420" s="49"/>
      <c r="D420" s="49"/>
      <c r="E420" s="49"/>
      <c r="F420" s="47"/>
      <c r="G420" s="73"/>
      <c r="H420" s="122"/>
      <c r="I420" s="73"/>
      <c r="J420" s="122"/>
      <c r="K420" s="73"/>
      <c r="L420" s="73"/>
      <c r="M420" s="122"/>
      <c r="N420" s="73"/>
      <c r="O420" s="73"/>
      <c r="P420" s="122"/>
      <c r="Q420" s="106"/>
      <c r="R420" s="164"/>
    </row>
    <row r="421" spans="2:18">
      <c r="B421" s="46"/>
      <c r="C421" s="49"/>
      <c r="D421" s="49"/>
      <c r="E421" s="49"/>
      <c r="F421" s="47"/>
      <c r="G421" s="73"/>
      <c r="H421" s="122"/>
      <c r="I421" s="73"/>
      <c r="J421" s="122"/>
      <c r="K421" s="73"/>
      <c r="L421" s="73"/>
      <c r="M421" s="122"/>
      <c r="N421" s="73"/>
      <c r="O421" s="73"/>
      <c r="P421" s="122"/>
      <c r="Q421" s="106"/>
      <c r="R421" s="164"/>
    </row>
    <row r="422" spans="2:18">
      <c r="B422" s="46"/>
      <c r="C422" s="49"/>
      <c r="D422" s="49"/>
      <c r="E422" s="49"/>
      <c r="F422" s="47"/>
      <c r="G422" s="73"/>
      <c r="H422" s="122"/>
      <c r="I422" s="73"/>
      <c r="J422" s="122"/>
      <c r="K422" s="73"/>
      <c r="L422" s="73"/>
      <c r="M422" s="122"/>
      <c r="N422" s="73"/>
      <c r="O422" s="73"/>
      <c r="P422" s="122"/>
      <c r="Q422" s="106"/>
      <c r="R422" s="164"/>
    </row>
    <row r="423" spans="2:18">
      <c r="B423" s="46"/>
      <c r="C423" s="49"/>
      <c r="D423" s="49"/>
      <c r="E423" s="49"/>
      <c r="F423" s="47"/>
      <c r="G423" s="73"/>
      <c r="H423" s="122"/>
      <c r="I423" s="73"/>
      <c r="J423" s="122"/>
      <c r="K423" s="73"/>
      <c r="L423" s="73"/>
      <c r="M423" s="122"/>
      <c r="N423" s="73"/>
      <c r="O423" s="73"/>
      <c r="P423" s="122"/>
      <c r="Q423" s="106"/>
      <c r="R423" s="164"/>
    </row>
    <row r="424" spans="2:18">
      <c r="B424" s="46"/>
      <c r="C424" s="49"/>
      <c r="D424" s="49"/>
      <c r="E424" s="49"/>
      <c r="F424" s="47"/>
      <c r="G424" s="73"/>
      <c r="H424" s="122"/>
      <c r="I424" s="73"/>
      <c r="J424" s="122"/>
      <c r="K424" s="73"/>
      <c r="L424" s="73"/>
      <c r="M424" s="122"/>
      <c r="N424" s="73"/>
      <c r="O424" s="73"/>
      <c r="P424" s="122"/>
      <c r="Q424" s="106"/>
      <c r="R424" s="164"/>
    </row>
    <row r="425" spans="2:18">
      <c r="B425" s="46"/>
      <c r="C425" s="49"/>
      <c r="D425" s="49"/>
      <c r="E425" s="49"/>
      <c r="F425" s="47"/>
      <c r="G425" s="73"/>
      <c r="H425" s="122"/>
      <c r="I425" s="73"/>
      <c r="J425" s="122"/>
      <c r="K425" s="73"/>
      <c r="L425" s="73"/>
      <c r="M425" s="122"/>
      <c r="N425" s="73"/>
      <c r="O425" s="73"/>
      <c r="P425" s="122"/>
      <c r="Q425" s="106"/>
      <c r="R425" s="164"/>
    </row>
    <row r="426" spans="2:18">
      <c r="B426" s="46"/>
      <c r="C426" s="49"/>
      <c r="D426" s="49"/>
      <c r="E426" s="49"/>
      <c r="F426" s="47"/>
      <c r="G426" s="73"/>
      <c r="H426" s="122"/>
      <c r="I426" s="73"/>
      <c r="J426" s="122"/>
      <c r="K426" s="73"/>
      <c r="L426" s="73"/>
      <c r="M426" s="122"/>
      <c r="N426" s="73"/>
      <c r="O426" s="73"/>
      <c r="P426" s="122"/>
      <c r="Q426" s="106"/>
      <c r="R426" s="164"/>
    </row>
    <row r="427" spans="2:18">
      <c r="B427" s="46"/>
      <c r="C427" s="49"/>
      <c r="D427" s="49"/>
      <c r="E427" s="49"/>
      <c r="F427" s="47"/>
      <c r="G427" s="73"/>
      <c r="H427" s="122"/>
      <c r="I427" s="73"/>
      <c r="J427" s="122"/>
      <c r="K427" s="73"/>
      <c r="L427" s="73"/>
      <c r="M427" s="122"/>
      <c r="N427" s="73"/>
      <c r="O427" s="73"/>
      <c r="P427" s="122"/>
      <c r="Q427" s="106"/>
      <c r="R427" s="164"/>
    </row>
    <row r="428" spans="2:18">
      <c r="B428" s="46"/>
      <c r="C428" s="49"/>
      <c r="D428" s="49"/>
      <c r="E428" s="49"/>
      <c r="F428" s="47"/>
      <c r="G428" s="73"/>
      <c r="H428" s="122"/>
      <c r="I428" s="73"/>
      <c r="J428" s="122"/>
      <c r="K428" s="73"/>
      <c r="L428" s="73"/>
      <c r="M428" s="122"/>
      <c r="N428" s="73"/>
      <c r="O428" s="73"/>
      <c r="P428" s="122"/>
      <c r="Q428" s="106"/>
      <c r="R428" s="164"/>
    </row>
    <row r="429" spans="2:18">
      <c r="B429" s="46"/>
      <c r="C429" s="49"/>
      <c r="D429" s="49"/>
      <c r="E429" s="49"/>
      <c r="F429" s="47"/>
      <c r="G429" s="73"/>
      <c r="H429" s="122"/>
      <c r="I429" s="73"/>
      <c r="J429" s="122"/>
      <c r="K429" s="73"/>
      <c r="L429" s="73"/>
      <c r="M429" s="122"/>
      <c r="N429" s="73"/>
      <c r="O429" s="73"/>
      <c r="P429" s="122"/>
      <c r="Q429" s="106"/>
      <c r="R429" s="164"/>
    </row>
    <row r="430" spans="2:18">
      <c r="B430" s="46"/>
      <c r="C430" s="49"/>
      <c r="D430" s="49"/>
      <c r="E430" s="49"/>
      <c r="F430" s="47"/>
      <c r="G430" s="73"/>
      <c r="H430" s="122"/>
      <c r="I430" s="73"/>
      <c r="J430" s="122"/>
      <c r="K430" s="73"/>
      <c r="L430" s="73"/>
      <c r="M430" s="122"/>
      <c r="N430" s="73"/>
      <c r="O430" s="73"/>
      <c r="P430" s="122"/>
      <c r="Q430" s="106"/>
      <c r="R430" s="164"/>
    </row>
    <row r="431" spans="2:18">
      <c r="B431" s="46"/>
      <c r="C431" s="49"/>
      <c r="D431" s="49"/>
      <c r="E431" s="49"/>
      <c r="F431" s="47"/>
      <c r="G431" s="73"/>
      <c r="H431" s="122"/>
      <c r="I431" s="73"/>
      <c r="J431" s="122"/>
      <c r="K431" s="73"/>
      <c r="L431" s="73"/>
      <c r="M431" s="122"/>
      <c r="N431" s="73"/>
      <c r="O431" s="73"/>
      <c r="P431" s="122"/>
      <c r="Q431" s="106"/>
      <c r="R431" s="164"/>
    </row>
    <row r="432" spans="2:18">
      <c r="B432" s="46"/>
      <c r="C432" s="49"/>
      <c r="D432" s="49"/>
      <c r="E432" s="49"/>
      <c r="F432" s="47"/>
      <c r="G432" s="73"/>
      <c r="H432" s="122"/>
      <c r="I432" s="73"/>
      <c r="J432" s="122"/>
      <c r="K432" s="73"/>
      <c r="L432" s="73"/>
      <c r="M432" s="122"/>
      <c r="N432" s="73"/>
      <c r="O432" s="73"/>
      <c r="P432" s="122"/>
      <c r="Q432" s="106"/>
      <c r="R432" s="164"/>
    </row>
    <row r="433" spans="2:18">
      <c r="B433" s="46"/>
      <c r="C433" s="49"/>
      <c r="D433" s="49"/>
      <c r="E433" s="49"/>
      <c r="F433" s="47"/>
      <c r="G433" s="73"/>
      <c r="H433" s="122"/>
      <c r="I433" s="73"/>
      <c r="J433" s="122"/>
      <c r="K433" s="73"/>
      <c r="L433" s="73"/>
      <c r="M433" s="122"/>
      <c r="N433" s="73"/>
      <c r="O433" s="73"/>
      <c r="P433" s="122"/>
      <c r="Q433" s="106"/>
      <c r="R433" s="164"/>
    </row>
    <row r="434" spans="2:18">
      <c r="B434" s="46"/>
      <c r="C434" s="49"/>
      <c r="D434" s="49"/>
      <c r="E434" s="49"/>
      <c r="F434" s="47"/>
      <c r="G434" s="73"/>
      <c r="H434" s="122"/>
      <c r="I434" s="73"/>
      <c r="J434" s="122"/>
      <c r="K434" s="73"/>
      <c r="L434" s="73"/>
      <c r="M434" s="122"/>
      <c r="N434" s="73"/>
      <c r="O434" s="73"/>
      <c r="P434" s="122"/>
      <c r="Q434" s="106"/>
      <c r="R434" s="164"/>
    </row>
    <row r="435" spans="2:18">
      <c r="B435" s="46"/>
      <c r="C435" s="49"/>
      <c r="D435" s="49"/>
      <c r="E435" s="49"/>
      <c r="F435" s="47"/>
      <c r="G435" s="73"/>
      <c r="H435" s="122"/>
      <c r="I435" s="73"/>
      <c r="J435" s="122"/>
      <c r="K435" s="73"/>
      <c r="L435" s="73"/>
      <c r="M435" s="122"/>
      <c r="N435" s="73"/>
      <c r="O435" s="73"/>
      <c r="P435" s="122"/>
      <c r="Q435" s="106"/>
      <c r="R435" s="164"/>
    </row>
    <row r="436" spans="2:18">
      <c r="B436" s="46"/>
      <c r="C436" s="49"/>
      <c r="D436" s="49"/>
      <c r="E436" s="49"/>
      <c r="F436" s="47"/>
      <c r="G436" s="73"/>
      <c r="H436" s="122"/>
      <c r="I436" s="73"/>
      <c r="J436" s="122"/>
      <c r="K436" s="73"/>
      <c r="L436" s="73"/>
      <c r="M436" s="122"/>
      <c r="N436" s="73"/>
      <c r="O436" s="73"/>
      <c r="P436" s="122"/>
      <c r="Q436" s="106"/>
      <c r="R436" s="164"/>
    </row>
    <row r="437" spans="2:18">
      <c r="B437" s="46"/>
      <c r="C437" s="49"/>
      <c r="D437" s="49"/>
      <c r="E437" s="49"/>
      <c r="F437" s="47"/>
      <c r="G437" s="73"/>
      <c r="H437" s="122"/>
      <c r="I437" s="73"/>
      <c r="J437" s="122"/>
      <c r="K437" s="73"/>
      <c r="L437" s="73"/>
      <c r="M437" s="122"/>
      <c r="N437" s="73"/>
      <c r="O437" s="73"/>
      <c r="P437" s="122"/>
      <c r="Q437" s="106"/>
      <c r="R437" s="164"/>
    </row>
    <row r="438" spans="2:18">
      <c r="B438" s="46"/>
      <c r="C438" s="49"/>
      <c r="D438" s="49"/>
      <c r="E438" s="49"/>
      <c r="F438" s="47"/>
      <c r="G438" s="73"/>
      <c r="H438" s="122"/>
      <c r="I438" s="73"/>
      <c r="J438" s="122"/>
      <c r="K438" s="73"/>
      <c r="L438" s="73"/>
      <c r="M438" s="122"/>
      <c r="N438" s="73"/>
      <c r="O438" s="73"/>
      <c r="P438" s="122"/>
      <c r="Q438" s="106"/>
      <c r="R438" s="164"/>
    </row>
    <row r="439" spans="2:18">
      <c r="B439" s="46"/>
      <c r="C439" s="49"/>
      <c r="D439" s="49"/>
      <c r="E439" s="49"/>
      <c r="F439" s="47"/>
      <c r="G439" s="73"/>
      <c r="H439" s="122"/>
      <c r="I439" s="73"/>
      <c r="J439" s="122"/>
      <c r="K439" s="73"/>
      <c r="L439" s="73"/>
      <c r="M439" s="122"/>
      <c r="N439" s="73"/>
      <c r="O439" s="73"/>
      <c r="P439" s="122"/>
      <c r="Q439" s="106"/>
      <c r="R439" s="164"/>
    </row>
    <row r="440" spans="2:18">
      <c r="B440" s="46"/>
      <c r="C440" s="49"/>
      <c r="D440" s="49"/>
      <c r="E440" s="49"/>
      <c r="F440" s="47"/>
      <c r="G440" s="73"/>
      <c r="H440" s="122"/>
      <c r="I440" s="73"/>
      <c r="J440" s="122"/>
      <c r="K440" s="73"/>
      <c r="L440" s="73"/>
      <c r="M440" s="122"/>
      <c r="N440" s="73"/>
      <c r="O440" s="73"/>
      <c r="P440" s="122"/>
      <c r="Q440" s="106"/>
      <c r="R440" s="164"/>
    </row>
    <row r="441" spans="2:18">
      <c r="B441" s="46"/>
      <c r="C441" s="49"/>
      <c r="D441" s="49"/>
      <c r="E441" s="49"/>
      <c r="F441" s="47"/>
      <c r="G441" s="73"/>
      <c r="H441" s="122"/>
      <c r="I441" s="73"/>
      <c r="J441" s="122"/>
      <c r="K441" s="73"/>
      <c r="L441" s="73"/>
      <c r="M441" s="122"/>
      <c r="N441" s="73"/>
      <c r="O441" s="73"/>
      <c r="P441" s="122"/>
      <c r="Q441" s="106"/>
      <c r="R441" s="164"/>
    </row>
    <row r="442" spans="2:18">
      <c r="B442" s="46"/>
      <c r="C442" s="49"/>
      <c r="D442" s="49"/>
      <c r="E442" s="49"/>
      <c r="F442" s="47"/>
      <c r="G442" s="73"/>
      <c r="H442" s="122"/>
      <c r="I442" s="73"/>
      <c r="J442" s="122"/>
      <c r="K442" s="73"/>
      <c r="L442" s="73"/>
      <c r="M442" s="122"/>
      <c r="N442" s="73"/>
      <c r="O442" s="73"/>
      <c r="P442" s="122"/>
      <c r="Q442" s="106"/>
      <c r="R442" s="164"/>
    </row>
    <row r="443" spans="2:18">
      <c r="B443" s="46"/>
      <c r="C443" s="49"/>
      <c r="D443" s="49"/>
      <c r="E443" s="49"/>
      <c r="F443" s="47"/>
      <c r="G443" s="73"/>
      <c r="H443" s="122"/>
      <c r="I443" s="73"/>
      <c r="J443" s="122"/>
      <c r="K443" s="73"/>
      <c r="L443" s="73"/>
      <c r="M443" s="122"/>
      <c r="N443" s="73"/>
      <c r="O443" s="73"/>
      <c r="P443" s="122"/>
      <c r="Q443" s="106"/>
      <c r="R443" s="164"/>
    </row>
    <row r="444" spans="2:18">
      <c r="B444" s="46"/>
      <c r="C444" s="49"/>
      <c r="D444" s="49"/>
      <c r="E444" s="49"/>
      <c r="F444" s="47"/>
      <c r="G444" s="73"/>
      <c r="H444" s="122"/>
      <c r="I444" s="73"/>
      <c r="J444" s="122"/>
      <c r="K444" s="73"/>
      <c r="L444" s="73"/>
      <c r="M444" s="122"/>
      <c r="N444" s="73"/>
      <c r="O444" s="73"/>
      <c r="P444" s="122"/>
      <c r="Q444" s="106"/>
      <c r="R444" s="164"/>
    </row>
    <row r="445" spans="2:18">
      <c r="B445" s="46"/>
      <c r="C445" s="49"/>
      <c r="D445" s="49"/>
      <c r="E445" s="49"/>
      <c r="F445" s="47"/>
      <c r="G445" s="73"/>
      <c r="H445" s="122"/>
      <c r="I445" s="73"/>
      <c r="J445" s="122"/>
      <c r="K445" s="73"/>
      <c r="L445" s="73"/>
      <c r="M445" s="122"/>
      <c r="N445" s="73"/>
      <c r="O445" s="73"/>
      <c r="P445" s="122"/>
      <c r="Q445" s="106"/>
      <c r="R445" s="164"/>
    </row>
    <row r="446" spans="2:18">
      <c r="B446" s="46"/>
      <c r="C446" s="49"/>
      <c r="D446" s="49"/>
      <c r="E446" s="49"/>
      <c r="F446" s="47"/>
      <c r="G446" s="73"/>
      <c r="H446" s="122"/>
      <c r="I446" s="73"/>
      <c r="J446" s="122"/>
      <c r="K446" s="73"/>
      <c r="L446" s="73"/>
      <c r="M446" s="122"/>
      <c r="N446" s="73"/>
      <c r="O446" s="73"/>
      <c r="P446" s="122"/>
      <c r="Q446" s="106"/>
      <c r="R446" s="164"/>
    </row>
    <row r="447" spans="2:18">
      <c r="B447" s="46"/>
      <c r="C447" s="49"/>
      <c r="D447" s="49"/>
      <c r="E447" s="49"/>
      <c r="F447" s="47"/>
      <c r="G447" s="73"/>
      <c r="H447" s="122"/>
      <c r="I447" s="73"/>
      <c r="J447" s="122"/>
      <c r="K447" s="73"/>
      <c r="L447" s="73"/>
      <c r="M447" s="122"/>
      <c r="N447" s="73"/>
      <c r="O447" s="73"/>
      <c r="P447" s="122"/>
      <c r="Q447" s="106"/>
      <c r="R447" s="164"/>
    </row>
    <row r="448" spans="2:18">
      <c r="B448" s="46"/>
      <c r="C448" s="49"/>
      <c r="D448" s="49"/>
      <c r="E448" s="49"/>
      <c r="F448" s="47"/>
      <c r="G448" s="73"/>
      <c r="H448" s="122"/>
      <c r="I448" s="73"/>
      <c r="J448" s="122"/>
      <c r="K448" s="73"/>
      <c r="L448" s="73"/>
      <c r="M448" s="122"/>
      <c r="N448" s="73"/>
      <c r="O448" s="73"/>
      <c r="P448" s="122"/>
      <c r="Q448" s="106"/>
      <c r="R448" s="164"/>
    </row>
    <row r="449" spans="2:18">
      <c r="B449" s="46"/>
      <c r="C449" s="49"/>
      <c r="D449" s="49"/>
      <c r="E449" s="49"/>
      <c r="F449" s="47"/>
      <c r="G449" s="73"/>
      <c r="H449" s="122"/>
      <c r="I449" s="73"/>
      <c r="J449" s="122"/>
      <c r="K449" s="73"/>
      <c r="L449" s="73"/>
      <c r="M449" s="122"/>
      <c r="N449" s="73"/>
      <c r="O449" s="73"/>
      <c r="P449" s="122"/>
      <c r="Q449" s="106"/>
      <c r="R449" s="164"/>
    </row>
    <row r="450" spans="2:18">
      <c r="Q450" s="28"/>
      <c r="R450" s="165"/>
    </row>
    <row r="451" spans="2:18">
      <c r="Q451" s="28"/>
      <c r="R451" s="165"/>
    </row>
    <row r="452" spans="2:18">
      <c r="Q452" s="28"/>
      <c r="R452" s="165"/>
    </row>
    <row r="453" spans="2:18">
      <c r="Q453" s="28"/>
      <c r="R453" s="165"/>
    </row>
    <row r="454" spans="2:18">
      <c r="Q454" s="28"/>
      <c r="R454" s="165"/>
    </row>
    <row r="455" spans="2:18">
      <c r="Q455" s="28"/>
      <c r="R455" s="165"/>
    </row>
    <row r="456" spans="2:18">
      <c r="Q456" s="28"/>
      <c r="R456" s="165"/>
    </row>
    <row r="457" spans="2:18">
      <c r="Q457" s="28"/>
      <c r="R457" s="165"/>
    </row>
    <row r="458" spans="2:18">
      <c r="Q458" s="28"/>
      <c r="R458" s="165"/>
    </row>
    <row r="459" spans="2:18">
      <c r="Q459" s="28"/>
      <c r="R459" s="165"/>
    </row>
    <row r="460" spans="2:18">
      <c r="Q460" s="28"/>
      <c r="R460" s="165"/>
    </row>
    <row r="461" spans="2:18">
      <c r="Q461" s="28"/>
      <c r="R461" s="165"/>
    </row>
    <row r="462" spans="2:18">
      <c r="Q462" s="28"/>
      <c r="R462" s="165"/>
    </row>
    <row r="463" spans="2:18">
      <c r="Q463" s="28"/>
      <c r="R463" s="165"/>
    </row>
    <row r="464" spans="2:18">
      <c r="Q464" s="28"/>
      <c r="R464" s="165"/>
    </row>
    <row r="465" spans="17:18">
      <c r="Q465" s="28"/>
      <c r="R465" s="165"/>
    </row>
    <row r="466" spans="17:18">
      <c r="Q466" s="28"/>
      <c r="R466" s="165"/>
    </row>
    <row r="467" spans="17:18">
      <c r="Q467" s="28"/>
      <c r="R467" s="165"/>
    </row>
    <row r="468" spans="17:18">
      <c r="Q468" s="28"/>
      <c r="R468" s="165"/>
    </row>
    <row r="469" spans="17:18">
      <c r="Q469" s="28"/>
      <c r="R469" s="165"/>
    </row>
    <row r="470" spans="17:18">
      <c r="Q470" s="28"/>
      <c r="R470" s="165"/>
    </row>
    <row r="471" spans="17:18">
      <c r="Q471" s="28"/>
      <c r="R471" s="165"/>
    </row>
    <row r="472" spans="17:18">
      <c r="Q472" s="28"/>
      <c r="R472" s="165"/>
    </row>
    <row r="473" spans="17:18">
      <c r="Q473" s="28"/>
      <c r="R473" s="165"/>
    </row>
    <row r="474" spans="17:18">
      <c r="Q474" s="28"/>
      <c r="R474" s="165"/>
    </row>
    <row r="475" spans="17:18">
      <c r="Q475" s="28"/>
      <c r="R475" s="165"/>
    </row>
    <row r="476" spans="17:18">
      <c r="Q476" s="28"/>
      <c r="R476" s="165"/>
    </row>
    <row r="477" spans="17:18">
      <c r="Q477" s="28"/>
      <c r="R477" s="165"/>
    </row>
    <row r="478" spans="17:18">
      <c r="Q478" s="28"/>
      <c r="R478" s="165"/>
    </row>
    <row r="479" spans="17:18">
      <c r="Q479" s="28"/>
      <c r="R479" s="165"/>
    </row>
    <row r="480" spans="17:18">
      <c r="Q480" s="28"/>
      <c r="R480" s="165"/>
    </row>
    <row r="481" spans="17:18">
      <c r="Q481" s="28"/>
      <c r="R481" s="165"/>
    </row>
    <row r="482" spans="17:18">
      <c r="Q482" s="28"/>
      <c r="R482" s="165"/>
    </row>
    <row r="483" spans="17:18">
      <c r="Q483" s="28"/>
      <c r="R483" s="165"/>
    </row>
    <row r="484" spans="17:18">
      <c r="Q484" s="28"/>
      <c r="R484" s="165"/>
    </row>
    <row r="485" spans="17:18">
      <c r="Q485" s="28"/>
      <c r="R485" s="165"/>
    </row>
    <row r="486" spans="17:18">
      <c r="Q486" s="28"/>
      <c r="R486" s="165"/>
    </row>
    <row r="487" spans="17:18">
      <c r="Q487" s="28"/>
      <c r="R487" s="165"/>
    </row>
    <row r="488" spans="17:18">
      <c r="Q488" s="28"/>
      <c r="R488" s="165"/>
    </row>
    <row r="489" spans="17:18">
      <c r="Q489" s="28"/>
      <c r="R489" s="165"/>
    </row>
    <row r="490" spans="17:18">
      <c r="Q490" s="28"/>
      <c r="R490" s="165"/>
    </row>
    <row r="491" spans="17:18">
      <c r="Q491" s="28"/>
      <c r="R491" s="165"/>
    </row>
    <row r="492" spans="17:18">
      <c r="Q492" s="28"/>
      <c r="R492" s="165"/>
    </row>
    <row r="493" spans="17:18">
      <c r="Q493" s="28"/>
      <c r="R493" s="165"/>
    </row>
    <row r="494" spans="17:18">
      <c r="Q494" s="28"/>
      <c r="R494" s="165"/>
    </row>
    <row r="495" spans="17:18">
      <c r="Q495" s="28"/>
      <c r="R495" s="165"/>
    </row>
    <row r="496" spans="17:18">
      <c r="Q496" s="28"/>
      <c r="R496" s="165"/>
    </row>
    <row r="497" spans="17:18">
      <c r="Q497" s="28"/>
      <c r="R497" s="165"/>
    </row>
    <row r="498" spans="17:18">
      <c r="Q498" s="28"/>
      <c r="R498" s="165"/>
    </row>
    <row r="499" spans="17:18">
      <c r="Q499" s="28"/>
      <c r="R499" s="165"/>
    </row>
    <row r="500" spans="17:18">
      <c r="Q500" s="28"/>
      <c r="R500" s="165"/>
    </row>
    <row r="501" spans="17:18">
      <c r="Q501" s="28"/>
      <c r="R501" s="165"/>
    </row>
    <row r="502" spans="17:18">
      <c r="Q502" s="28"/>
      <c r="R502" s="165"/>
    </row>
    <row r="503" spans="17:18">
      <c r="Q503" s="28"/>
      <c r="R503" s="165"/>
    </row>
    <row r="504" spans="17:18">
      <c r="Q504" s="28"/>
      <c r="R504" s="165"/>
    </row>
    <row r="505" spans="17:18">
      <c r="Q505" s="28"/>
      <c r="R505" s="165"/>
    </row>
    <row r="506" spans="17:18">
      <c r="Q506" s="28"/>
      <c r="R506" s="165"/>
    </row>
    <row r="507" spans="17:18">
      <c r="Q507" s="28"/>
      <c r="R507" s="165"/>
    </row>
    <row r="508" spans="17:18">
      <c r="Q508" s="28"/>
      <c r="R508" s="165"/>
    </row>
    <row r="509" spans="17:18">
      <c r="Q509" s="28"/>
      <c r="R509" s="165"/>
    </row>
    <row r="510" spans="17:18">
      <c r="Q510" s="28"/>
      <c r="R510" s="165"/>
    </row>
    <row r="511" spans="17:18">
      <c r="Q511" s="28"/>
      <c r="R511" s="165"/>
    </row>
    <row r="512" spans="17:18">
      <c r="Q512" s="28"/>
      <c r="R512" s="165"/>
    </row>
    <row r="513" spans="17:18">
      <c r="Q513" s="28"/>
      <c r="R513" s="165"/>
    </row>
    <row r="514" spans="17:18">
      <c r="Q514" s="28"/>
      <c r="R514" s="165"/>
    </row>
    <row r="515" spans="17:18">
      <c r="Q515" s="28"/>
      <c r="R515" s="165"/>
    </row>
    <row r="516" spans="17:18">
      <c r="Q516" s="28"/>
      <c r="R516" s="165"/>
    </row>
    <row r="517" spans="17:18">
      <c r="Q517" s="28"/>
      <c r="R517" s="165"/>
    </row>
    <row r="518" spans="17:18">
      <c r="Q518" s="28"/>
      <c r="R518" s="165"/>
    </row>
    <row r="519" spans="17:18">
      <c r="Q519" s="28"/>
      <c r="R519" s="165"/>
    </row>
    <row r="520" spans="17:18">
      <c r="Q520" s="28"/>
      <c r="R520" s="165"/>
    </row>
    <row r="521" spans="17:18">
      <c r="Q521" s="28"/>
      <c r="R521" s="165"/>
    </row>
    <row r="522" spans="17:18">
      <c r="Q522" s="28"/>
      <c r="R522" s="165"/>
    </row>
    <row r="523" spans="17:18">
      <c r="Q523" s="28"/>
      <c r="R523" s="165"/>
    </row>
    <row r="524" spans="17:18">
      <c r="Q524" s="28"/>
      <c r="R524" s="165"/>
    </row>
    <row r="525" spans="17:18">
      <c r="Q525" s="28"/>
      <c r="R525" s="165"/>
    </row>
    <row r="526" spans="17:18">
      <c r="Q526" s="28"/>
      <c r="R526" s="165"/>
    </row>
    <row r="527" spans="17:18">
      <c r="Q527" s="28"/>
      <c r="R527" s="165"/>
    </row>
    <row r="528" spans="17:18">
      <c r="Q528" s="28"/>
      <c r="R528" s="165"/>
    </row>
    <row r="529" spans="17:18">
      <c r="Q529" s="28"/>
      <c r="R529" s="165"/>
    </row>
    <row r="530" spans="17:18">
      <c r="Q530" s="28"/>
      <c r="R530" s="165"/>
    </row>
  </sheetData>
  <mergeCells count="162">
    <mergeCell ref="S239:S252"/>
    <mergeCell ref="T239:T252"/>
    <mergeCell ref="S253:S265"/>
    <mergeCell ref="T253:T265"/>
    <mergeCell ref="S266:T303"/>
    <mergeCell ref="R1:R303"/>
    <mergeCell ref="S204:S207"/>
    <mergeCell ref="T204:T207"/>
    <mergeCell ref="S208:S209"/>
    <mergeCell ref="T208:T209"/>
    <mergeCell ref="S210:S222"/>
    <mergeCell ref="T210:T222"/>
    <mergeCell ref="S223:S238"/>
    <mergeCell ref="T223:T238"/>
    <mergeCell ref="S157:S161"/>
    <mergeCell ref="T157:T161"/>
    <mergeCell ref="S162:S175"/>
    <mergeCell ref="T162:T175"/>
    <mergeCell ref="S176:S190"/>
    <mergeCell ref="T176:T190"/>
    <mergeCell ref="S191:S203"/>
    <mergeCell ref="T191:T203"/>
    <mergeCell ref="S100:S113"/>
    <mergeCell ref="S141:S156"/>
    <mergeCell ref="T141:T156"/>
    <mergeCell ref="S19:S22"/>
    <mergeCell ref="T19:T22"/>
    <mergeCell ref="T24:T38"/>
    <mergeCell ref="T39:T52"/>
    <mergeCell ref="S53:S66"/>
    <mergeCell ref="T53:T66"/>
    <mergeCell ref="S67:S84"/>
    <mergeCell ref="T67:T84"/>
    <mergeCell ref="S24:S38"/>
    <mergeCell ref="S39:S52"/>
    <mergeCell ref="S85:S99"/>
    <mergeCell ref="T85:T99"/>
    <mergeCell ref="T100:T113"/>
    <mergeCell ref="S114:S136"/>
    <mergeCell ref="T114:T136"/>
    <mergeCell ref="S137:S140"/>
    <mergeCell ref="T137:T140"/>
    <mergeCell ref="S1:T18"/>
    <mergeCell ref="B162:B164"/>
    <mergeCell ref="B210:B211"/>
    <mergeCell ref="B223:B225"/>
    <mergeCell ref="B239:B240"/>
    <mergeCell ref="B253:B254"/>
    <mergeCell ref="Q205:Q206"/>
    <mergeCell ref="B208:B209"/>
    <mergeCell ref="F208:F209"/>
    <mergeCell ref="H210:H222"/>
    <mergeCell ref="M210:M222"/>
    <mergeCell ref="H208:H209"/>
    <mergeCell ref="M208:M209"/>
    <mergeCell ref="B100:B101"/>
    <mergeCell ref="H100:H113"/>
    <mergeCell ref="M100:M113"/>
    <mergeCell ref="B176:B177"/>
    <mergeCell ref="B204:B205"/>
    <mergeCell ref="F205:F206"/>
    <mergeCell ref="G205:G206"/>
    <mergeCell ref="I205:I206"/>
    <mergeCell ref="H191:H203"/>
    <mergeCell ref="M191:M203"/>
    <mergeCell ref="H176:H190"/>
    <mergeCell ref="H204:H207"/>
    <mergeCell ref="M204:M207"/>
    <mergeCell ref="J205:J206"/>
    <mergeCell ref="K205:K206"/>
    <mergeCell ref="B191:B193"/>
    <mergeCell ref="B157:B158"/>
    <mergeCell ref="H141:H156"/>
    <mergeCell ref="M141:M156"/>
    <mergeCell ref="H162:H175"/>
    <mergeCell ref="M162:M175"/>
    <mergeCell ref="L205:L206"/>
    <mergeCell ref="F157:Q157"/>
    <mergeCell ref="F158:Q158"/>
    <mergeCell ref="F159:Q159"/>
    <mergeCell ref="F160:Q160"/>
    <mergeCell ref="B141:B142"/>
    <mergeCell ref="B114:B115"/>
    <mergeCell ref="H137:H140"/>
    <mergeCell ref="M137:M140"/>
    <mergeCell ref="H53:H66"/>
    <mergeCell ref="M53:M66"/>
    <mergeCell ref="B137:B138"/>
    <mergeCell ref="F138:F139"/>
    <mergeCell ref="G138:G139"/>
    <mergeCell ref="I138:I139"/>
    <mergeCell ref="J138:J139"/>
    <mergeCell ref="K138:K139"/>
    <mergeCell ref="L138:L139"/>
    <mergeCell ref="B24:B25"/>
    <mergeCell ref="B39:B40"/>
    <mergeCell ref="B53:B54"/>
    <mergeCell ref="B67:B68"/>
    <mergeCell ref="H85:H99"/>
    <mergeCell ref="M85:M99"/>
    <mergeCell ref="H67:H84"/>
    <mergeCell ref="M67:M84"/>
    <mergeCell ref="B85:B87"/>
    <mergeCell ref="D4:F4"/>
    <mergeCell ref="I19:K19"/>
    <mergeCell ref="O19:Q19"/>
    <mergeCell ref="I20:K20"/>
    <mergeCell ref="O20:Q20"/>
    <mergeCell ref="H19:H22"/>
    <mergeCell ref="M19:M22"/>
    <mergeCell ref="I21:K21"/>
    <mergeCell ref="O4:Q4"/>
    <mergeCell ref="L4:N4"/>
    <mergeCell ref="O21:Q21"/>
    <mergeCell ref="I22:K22"/>
    <mergeCell ref="O22:Q22"/>
    <mergeCell ref="L5:N5"/>
    <mergeCell ref="O5:Q5"/>
    <mergeCell ref="F23:Q23"/>
    <mergeCell ref="H24:H38"/>
    <mergeCell ref="M24:M38"/>
    <mergeCell ref="P205:P206"/>
    <mergeCell ref="G208:G209"/>
    <mergeCell ref="I208:I209"/>
    <mergeCell ref="J208:J209"/>
    <mergeCell ref="K208:K209"/>
    <mergeCell ref="L208:L209"/>
    <mergeCell ref="N208:N209"/>
    <mergeCell ref="O208:O209"/>
    <mergeCell ref="N205:N206"/>
    <mergeCell ref="O205:O206"/>
    <mergeCell ref="P208:P209"/>
    <mergeCell ref="Q208:Q209"/>
    <mergeCell ref="H39:H52"/>
    <mergeCell ref="M39:M52"/>
    <mergeCell ref="H114:H136"/>
    <mergeCell ref="M114:M136"/>
    <mergeCell ref="P138:P139"/>
    <mergeCell ref="Q138:Q139"/>
    <mergeCell ref="N138:N139"/>
    <mergeCell ref="O138:O139"/>
    <mergeCell ref="M176:M190"/>
    <mergeCell ref="B285:Q285"/>
    <mergeCell ref="B286:Q286"/>
    <mergeCell ref="B287:Q287"/>
    <mergeCell ref="B288:Q288"/>
    <mergeCell ref="H253:H265"/>
    <mergeCell ref="M253:M265"/>
    <mergeCell ref="H239:H252"/>
    <mergeCell ref="M239:M252"/>
    <mergeCell ref="H223:H238"/>
    <mergeCell ref="M223:M238"/>
    <mergeCell ref="B280:Q280"/>
    <mergeCell ref="B281:Q281"/>
    <mergeCell ref="B282:Q282"/>
    <mergeCell ref="B283:Q283"/>
    <mergeCell ref="B274:Q274"/>
    <mergeCell ref="B275:Q275"/>
    <mergeCell ref="B276:Q276"/>
    <mergeCell ref="B277:Q277"/>
    <mergeCell ref="B278:N278"/>
    <mergeCell ref="E223:E224"/>
  </mergeCells>
  <pageMargins left="0.43307086614173229" right="0.31496062992125984" top="0.19685039370078741" bottom="0.59055118110236227" header="0.51181102362204722" footer="0.19685039370078741"/>
  <pageSetup paperSize="9" scale="70" orientation="portrait" r:id="rId1"/>
  <headerFooter alignWithMargins="0">
    <oddFooter>&amp;C&amp;"Times New Roman,Standard"&amp;8&amp;P / &amp;N</oddFooter>
  </headerFooter>
  <rowBreaks count="3" manualBreakCount="3">
    <brk id="99" max="20" man="1"/>
    <brk id="175" max="20" man="1"/>
    <brk id="238" max="2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N543"/>
  <sheetViews>
    <sheetView tabSelected="1" view="pageBreakPreview" zoomScale="130" zoomScaleNormal="120" zoomScaleSheetLayoutView="130" workbookViewId="0">
      <selection activeCell="E14" sqref="E14"/>
    </sheetView>
  </sheetViews>
  <sheetFormatPr defaultColWidth="11.5703125" defaultRowHeight="12.75"/>
  <cols>
    <col min="1" max="1" width="0.7109375" style="8" customWidth="1"/>
    <col min="2" max="2" width="16.28515625" style="6" customWidth="1"/>
    <col min="3" max="3" width="25.7109375" style="6" customWidth="1"/>
    <col min="4" max="4" width="21" style="6" customWidth="1"/>
    <col min="5" max="5" width="8.140625" style="6" bestFit="1" customWidth="1"/>
    <col min="6" max="6" width="6.42578125" style="4" customWidth="1"/>
    <col min="7" max="7" width="8.28515625" style="8" customWidth="1"/>
    <col min="8" max="8" width="10" style="120" hidden="1" customWidth="1"/>
    <col min="9" max="9" width="4.5703125" style="8" customWidth="1"/>
    <col min="10" max="10" width="1.28515625" style="120" customWidth="1"/>
    <col min="11" max="11" width="4.5703125" style="8" customWidth="1"/>
    <col min="12" max="12" width="6.42578125" style="8" customWidth="1"/>
    <col min="13" max="13" width="8.140625" style="120" hidden="1" customWidth="1"/>
    <col min="14" max="14" width="8.28515625" style="8" customWidth="1"/>
    <col min="15" max="15" width="4.5703125" style="8" customWidth="1"/>
    <col min="16" max="16" width="1.28515625" style="120" customWidth="1"/>
    <col min="17" max="17" width="5.5703125" style="8" customWidth="1"/>
    <col min="18" max="18" width="2.7109375" style="166" hidden="1" customWidth="1"/>
    <col min="19" max="19" width="6.85546875" style="115" hidden="1" customWidth="1"/>
    <col min="20" max="20" width="9.5703125" style="162" hidden="1" customWidth="1"/>
    <col min="21" max="21" width="0.85546875" style="8" customWidth="1"/>
    <col min="22" max="16384" width="11.5703125" style="8"/>
  </cols>
  <sheetData>
    <row r="1" spans="2:20">
      <c r="B1" s="118" t="str">
        <f>INFO!C20</f>
        <v>846 9180 10 02 00</v>
      </c>
      <c r="R1" s="678"/>
      <c r="S1" s="658"/>
      <c r="T1" s="661"/>
    </row>
    <row r="2" spans="2:20">
      <c r="B2" s="119" t="str">
        <f>INFO!C21</f>
        <v>April 2015</v>
      </c>
      <c r="C2" s="373"/>
      <c r="R2" s="679"/>
      <c r="S2" s="618"/>
      <c r="T2" s="619"/>
    </row>
    <row r="3" spans="2:20" ht="7.9" customHeight="1">
      <c r="R3" s="679"/>
      <c r="S3" s="618"/>
      <c r="T3" s="619"/>
    </row>
    <row r="4" spans="2:20" s="5" customFormat="1" ht="18.95" customHeight="1">
      <c r="B4" s="78" t="str">
        <f>INFO!C12</f>
        <v>TruLab  Urine Level 2</v>
      </c>
      <c r="C4" s="62"/>
      <c r="D4" s="680" t="str">
        <f>INFO!C15</f>
        <v>Version 11.08.2015</v>
      </c>
      <c r="E4" s="681"/>
      <c r="F4" s="682"/>
      <c r="G4" s="63"/>
      <c r="H4" s="414"/>
      <c r="I4" s="79"/>
      <c r="J4" s="415"/>
      <c r="K4" s="415"/>
      <c r="L4" s="683" t="s">
        <v>247</v>
      </c>
      <c r="M4" s="684"/>
      <c r="N4" s="684"/>
      <c r="O4" s="685">
        <f>INFO!C13</f>
        <v>21057</v>
      </c>
      <c r="P4" s="685"/>
      <c r="Q4" s="685"/>
      <c r="R4" s="679"/>
      <c r="S4" s="618"/>
      <c r="T4" s="619"/>
    </row>
    <row r="5" spans="2:20" s="5" customFormat="1" ht="12.75" customHeight="1">
      <c r="B5" s="1"/>
      <c r="C5" s="2"/>
      <c r="D5" s="2"/>
      <c r="E5" s="2"/>
      <c r="F5" s="3"/>
      <c r="G5" s="64"/>
      <c r="H5" s="64"/>
      <c r="I5" s="377"/>
      <c r="J5" s="416"/>
      <c r="K5" s="416"/>
      <c r="L5" s="686" t="s">
        <v>248</v>
      </c>
      <c r="M5" s="687"/>
      <c r="N5" s="687"/>
      <c r="O5" s="686" t="str">
        <f>INFO!C14</f>
        <v>2017-02</v>
      </c>
      <c r="P5" s="686"/>
      <c r="Q5" s="686"/>
      <c r="R5" s="679"/>
      <c r="S5" s="618"/>
      <c r="T5" s="619"/>
    </row>
    <row r="6" spans="2:20" s="5" customFormat="1" ht="13.5" customHeight="1">
      <c r="F6" s="50"/>
      <c r="G6" s="65"/>
      <c r="H6" s="65"/>
      <c r="I6" s="416"/>
      <c r="J6" s="416"/>
      <c r="K6" s="416"/>
      <c r="L6" s="687"/>
      <c r="M6" s="687"/>
      <c r="N6" s="687"/>
      <c r="O6" s="686"/>
      <c r="P6" s="686"/>
      <c r="Q6" s="686"/>
      <c r="R6" s="679"/>
      <c r="S6" s="618"/>
      <c r="T6" s="619"/>
    </row>
    <row r="7" spans="2:20" s="5" customFormat="1" ht="14.25" customHeight="1">
      <c r="F7" s="50"/>
      <c r="G7" s="65"/>
      <c r="H7" s="65"/>
      <c r="I7" s="416"/>
      <c r="J7" s="416"/>
      <c r="K7" s="416"/>
      <c r="L7" s="417"/>
      <c r="M7" s="417"/>
      <c r="N7" s="434"/>
      <c r="O7" s="372"/>
      <c r="P7" s="372"/>
      <c r="Q7" s="372"/>
      <c r="R7" s="679"/>
      <c r="S7" s="618"/>
      <c r="T7" s="619"/>
    </row>
    <row r="8" spans="2:20" s="5" customFormat="1" ht="12.75" customHeight="1">
      <c r="F8" s="50"/>
      <c r="G8" s="65"/>
      <c r="H8" s="65"/>
      <c r="I8" s="416"/>
      <c r="J8" s="416"/>
      <c r="K8" s="416"/>
      <c r="L8" s="417"/>
      <c r="M8" s="417"/>
      <c r="N8" s="434"/>
      <c r="O8" s="372"/>
      <c r="P8" s="372"/>
      <c r="Q8" s="372"/>
      <c r="R8" s="679"/>
      <c r="S8" s="618"/>
      <c r="T8" s="619"/>
    </row>
    <row r="9" spans="2:20" s="5" customFormat="1" ht="12.75" customHeight="1">
      <c r="F9" s="50"/>
      <c r="G9" s="65"/>
      <c r="H9" s="65"/>
      <c r="I9" s="416"/>
      <c r="J9" s="416"/>
      <c r="K9" s="416"/>
      <c r="L9" s="417"/>
      <c r="M9" s="417"/>
      <c r="N9" s="434"/>
      <c r="O9" s="372"/>
      <c r="P9" s="372"/>
      <c r="Q9" s="372"/>
      <c r="R9" s="679"/>
      <c r="S9" s="618"/>
      <c r="T9" s="619"/>
    </row>
    <row r="10" spans="2:20" s="5" customFormat="1" ht="12.75" customHeight="1">
      <c r="F10" s="50"/>
      <c r="G10" s="65"/>
      <c r="H10" s="65"/>
      <c r="I10" s="416"/>
      <c r="J10" s="416"/>
      <c r="K10" s="416"/>
      <c r="L10" s="417"/>
      <c r="M10" s="417"/>
      <c r="N10" s="434"/>
      <c r="O10" s="372"/>
      <c r="P10" s="372"/>
      <c r="Q10" s="372"/>
      <c r="R10" s="679"/>
      <c r="S10" s="618"/>
      <c r="T10" s="619"/>
    </row>
    <row r="11" spans="2:20" s="5" customFormat="1" ht="12.75" customHeight="1">
      <c r="F11" s="50"/>
      <c r="G11" s="65"/>
      <c r="H11" s="65"/>
      <c r="I11" s="416"/>
      <c r="J11" s="416"/>
      <c r="K11" s="416"/>
      <c r="L11" s="417"/>
      <c r="M11" s="417"/>
      <c r="N11" s="434"/>
      <c r="O11" s="372"/>
      <c r="P11" s="372"/>
      <c r="Q11" s="372"/>
      <c r="R11" s="679"/>
      <c r="S11" s="618"/>
      <c r="T11" s="619"/>
    </row>
    <row r="12" spans="2:20" s="5" customFormat="1" ht="12.75" customHeight="1">
      <c r="B12" s="168"/>
      <c r="F12" s="50"/>
      <c r="G12" s="65"/>
      <c r="H12" s="65"/>
      <c r="I12" s="416"/>
      <c r="J12" s="416"/>
      <c r="K12" s="416"/>
      <c r="L12" s="417"/>
      <c r="M12" s="417"/>
      <c r="N12" s="434"/>
      <c r="O12" s="372"/>
      <c r="P12" s="372"/>
      <c r="Q12" s="372"/>
      <c r="R12" s="679"/>
      <c r="S12" s="618"/>
      <c r="T12" s="619"/>
    </row>
    <row r="13" spans="2:20" s="5" customFormat="1" ht="12.75" customHeight="1">
      <c r="F13" s="50"/>
      <c r="G13" s="65"/>
      <c r="H13" s="65"/>
      <c r="I13" s="416"/>
      <c r="J13" s="416"/>
      <c r="K13" s="416"/>
      <c r="L13" s="417"/>
      <c r="M13" s="417"/>
      <c r="N13" s="434"/>
      <c r="O13" s="372"/>
      <c r="P13" s="372"/>
      <c r="Q13" s="372"/>
      <c r="R13" s="679"/>
      <c r="S13" s="618"/>
      <c r="T13" s="619"/>
    </row>
    <row r="14" spans="2:20" s="5" customFormat="1" ht="12.75" customHeight="1">
      <c r="B14" s="61" t="s">
        <v>118</v>
      </c>
      <c r="C14" s="148" t="s">
        <v>246</v>
      </c>
      <c r="D14" s="61" t="str">
        <f>INFO!C16</f>
        <v>5 9180 99 10 061</v>
      </c>
      <c r="E14" s="147" t="s">
        <v>417</v>
      </c>
      <c r="F14" s="50"/>
      <c r="G14" s="65"/>
      <c r="H14" s="65"/>
      <c r="I14" s="416"/>
      <c r="J14" s="416"/>
      <c r="K14" s="416"/>
      <c r="L14" s="417"/>
      <c r="M14" s="417"/>
      <c r="N14" s="434"/>
      <c r="O14" s="372"/>
      <c r="P14" s="372"/>
      <c r="Q14" s="372"/>
      <c r="R14" s="679"/>
      <c r="S14" s="618"/>
      <c r="T14" s="619"/>
    </row>
    <row r="15" spans="2:20" s="5" customFormat="1" ht="12.75" customHeight="1">
      <c r="B15" s="61" t="s">
        <v>119</v>
      </c>
      <c r="C15" s="146"/>
      <c r="D15" s="61"/>
      <c r="E15" s="61"/>
      <c r="F15" s="50"/>
      <c r="G15" s="65"/>
      <c r="H15" s="65"/>
      <c r="I15" s="416"/>
      <c r="J15" s="416"/>
      <c r="K15" s="416"/>
      <c r="L15" s="416"/>
      <c r="M15" s="418"/>
      <c r="N15" s="416"/>
      <c r="O15" s="416"/>
      <c r="P15" s="416"/>
      <c r="Q15" s="416"/>
      <c r="R15" s="679"/>
      <c r="S15" s="618"/>
      <c r="T15" s="619"/>
    </row>
    <row r="16" spans="2:20" s="5" customFormat="1" ht="12.75" customHeight="1">
      <c r="B16" s="61" t="s">
        <v>371</v>
      </c>
      <c r="C16" s="50"/>
      <c r="D16" s="50"/>
      <c r="E16" s="50"/>
      <c r="F16" s="50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79"/>
      <c r="S16" s="618"/>
      <c r="T16" s="619"/>
    </row>
    <row r="17" spans="2:20" s="5" customFormat="1" ht="12.75" customHeight="1">
      <c r="B17" s="61" t="s">
        <v>372</v>
      </c>
      <c r="C17" s="50"/>
      <c r="D17" s="50"/>
      <c r="E17" s="50"/>
      <c r="F17" s="50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79"/>
      <c r="S17" s="618"/>
      <c r="T17" s="619"/>
    </row>
    <row r="18" spans="2:20" ht="12.75" customHeight="1" thickBot="1">
      <c r="B18" s="8"/>
      <c r="C18" s="8"/>
      <c r="D18" s="8"/>
      <c r="E18" s="8"/>
      <c r="F18" s="51"/>
      <c r="G18" s="9"/>
      <c r="H18" s="65"/>
      <c r="I18" s="9"/>
      <c r="J18" s="65"/>
      <c r="K18" s="9"/>
      <c r="L18" s="9"/>
      <c r="M18" s="65"/>
      <c r="N18" s="9"/>
      <c r="O18" s="9"/>
      <c r="P18" s="65"/>
      <c r="Q18" s="9"/>
      <c r="R18" s="679"/>
      <c r="S18" s="620"/>
      <c r="T18" s="621"/>
    </row>
    <row r="19" spans="2:20" s="11" customFormat="1" ht="12" customHeight="1" thickTop="1">
      <c r="B19" s="337" t="s">
        <v>0</v>
      </c>
      <c r="C19" s="338" t="s">
        <v>30</v>
      </c>
      <c r="D19" s="338" t="s">
        <v>1</v>
      </c>
      <c r="E19" s="338"/>
      <c r="F19" s="339" t="s">
        <v>2</v>
      </c>
      <c r="G19" s="340" t="s">
        <v>3</v>
      </c>
      <c r="H19" s="572" t="s">
        <v>199</v>
      </c>
      <c r="I19" s="564" t="s">
        <v>4</v>
      </c>
      <c r="J19" s="565"/>
      <c r="K19" s="566"/>
      <c r="L19" s="339" t="s">
        <v>2</v>
      </c>
      <c r="M19" s="573" t="s">
        <v>198</v>
      </c>
      <c r="N19" s="340" t="s">
        <v>3</v>
      </c>
      <c r="O19" s="564" t="s">
        <v>4</v>
      </c>
      <c r="P19" s="565"/>
      <c r="Q19" s="567"/>
      <c r="R19" s="679"/>
      <c r="S19" s="642" t="s">
        <v>323</v>
      </c>
      <c r="T19" s="642" t="s">
        <v>324</v>
      </c>
    </row>
    <row r="20" spans="2:20" s="11" customFormat="1" ht="12" customHeight="1">
      <c r="B20" s="302" t="s">
        <v>5</v>
      </c>
      <c r="C20" s="12" t="s">
        <v>30</v>
      </c>
      <c r="D20" s="12" t="s">
        <v>6</v>
      </c>
      <c r="E20" s="12"/>
      <c r="F20" s="10" t="s">
        <v>7</v>
      </c>
      <c r="G20" s="13" t="s">
        <v>8</v>
      </c>
      <c r="H20" s="529"/>
      <c r="I20" s="568" t="s">
        <v>9</v>
      </c>
      <c r="J20" s="569"/>
      <c r="K20" s="570"/>
      <c r="L20" s="10" t="s">
        <v>7</v>
      </c>
      <c r="M20" s="574"/>
      <c r="N20" s="13" t="s">
        <v>8</v>
      </c>
      <c r="O20" s="568" t="s">
        <v>9</v>
      </c>
      <c r="P20" s="569"/>
      <c r="Q20" s="571"/>
      <c r="R20" s="679"/>
      <c r="S20" s="643"/>
      <c r="T20" s="643"/>
    </row>
    <row r="21" spans="2:20" s="11" customFormat="1" ht="12" customHeight="1">
      <c r="B21" s="302" t="s">
        <v>369</v>
      </c>
      <c r="C21" s="12" t="s">
        <v>364</v>
      </c>
      <c r="D21" s="12" t="s">
        <v>10</v>
      </c>
      <c r="E21" s="12"/>
      <c r="F21" s="10" t="s">
        <v>11</v>
      </c>
      <c r="G21" s="13" t="s">
        <v>12</v>
      </c>
      <c r="H21" s="529"/>
      <c r="I21" s="568" t="s">
        <v>13</v>
      </c>
      <c r="J21" s="569"/>
      <c r="K21" s="570"/>
      <c r="L21" s="10" t="s">
        <v>11</v>
      </c>
      <c r="M21" s="574"/>
      <c r="N21" s="13" t="s">
        <v>12</v>
      </c>
      <c r="O21" s="568" t="s">
        <v>13</v>
      </c>
      <c r="P21" s="569"/>
      <c r="Q21" s="571"/>
      <c r="R21" s="679"/>
      <c r="S21" s="643"/>
      <c r="T21" s="643"/>
    </row>
    <row r="22" spans="2:20" s="11" customFormat="1" ht="12" customHeight="1" thickBot="1">
      <c r="B22" s="341" t="s">
        <v>370</v>
      </c>
      <c r="C22" s="342" t="s">
        <v>365</v>
      </c>
      <c r="D22" s="342" t="s">
        <v>14</v>
      </c>
      <c r="E22" s="342"/>
      <c r="F22" s="236" t="s">
        <v>15</v>
      </c>
      <c r="G22" s="343" t="s">
        <v>16</v>
      </c>
      <c r="H22" s="530"/>
      <c r="I22" s="579" t="s">
        <v>17</v>
      </c>
      <c r="J22" s="580"/>
      <c r="K22" s="581"/>
      <c r="L22" s="236" t="s">
        <v>15</v>
      </c>
      <c r="M22" s="575"/>
      <c r="N22" s="343" t="s">
        <v>16</v>
      </c>
      <c r="O22" s="579" t="s">
        <v>17</v>
      </c>
      <c r="P22" s="580"/>
      <c r="Q22" s="582"/>
      <c r="R22" s="679"/>
      <c r="S22" s="644"/>
      <c r="T22" s="644"/>
    </row>
    <row r="23" spans="2:20" s="11" customFormat="1" ht="8.4499999999999993" customHeight="1" thickTop="1" thickBot="1">
      <c r="B23" s="58"/>
      <c r="C23" s="27"/>
      <c r="D23" s="27"/>
      <c r="E23" s="27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679"/>
      <c r="S23" s="160"/>
      <c r="T23" s="161"/>
    </row>
    <row r="24" spans="2:20" ht="13.5" thickTop="1">
      <c r="B24" s="585" t="s">
        <v>89</v>
      </c>
      <c r="C24" s="212" t="str">
        <f>INFO!$B$28</f>
        <v>DiaSys</v>
      </c>
      <c r="D24" s="213" t="s">
        <v>83</v>
      </c>
      <c r="E24" s="214" t="s">
        <v>133</v>
      </c>
      <c r="F24" s="214" t="s">
        <v>190</v>
      </c>
      <c r="G24" s="438">
        <v>59.952599999999997</v>
      </c>
      <c r="H24" s="531" t="str">
        <f>INFO!B34</f>
        <v>28</v>
      </c>
      <c r="I24" s="243">
        <f>G24*((100-H24)/100)</f>
        <v>43.165871999999993</v>
      </c>
      <c r="J24" s="217" t="s">
        <v>18</v>
      </c>
      <c r="K24" s="218">
        <f>G24*((100+H24)/100)</f>
        <v>76.739328</v>
      </c>
      <c r="L24" s="219" t="s">
        <v>191</v>
      </c>
      <c r="M24" s="532" t="s">
        <v>339</v>
      </c>
      <c r="N24" s="215">
        <f>G24*$M$24</f>
        <v>5.99526</v>
      </c>
      <c r="O24" s="216">
        <f>N24*((100-H24)/100)</f>
        <v>4.3165871999999998</v>
      </c>
      <c r="P24" s="217" t="s">
        <v>18</v>
      </c>
      <c r="Q24" s="222">
        <f>N24*((100+H24)/100)</f>
        <v>7.6739328000000002</v>
      </c>
      <c r="R24" s="679"/>
      <c r="S24" s="646">
        <f>STDEV(G24:G38)/AVERAGE(G24:G38)</f>
        <v>0.29558674052899397</v>
      </c>
      <c r="T24" s="646">
        <f>(G24/G30)-1</f>
        <v>-8.329357798165149E-2</v>
      </c>
    </row>
    <row r="25" spans="2:20">
      <c r="B25" s="586"/>
      <c r="C25" s="81" t="s">
        <v>160</v>
      </c>
      <c r="D25" s="75" t="s">
        <v>161</v>
      </c>
      <c r="E25" s="19" t="s">
        <v>273</v>
      </c>
      <c r="F25" s="19" t="s">
        <v>190</v>
      </c>
      <c r="G25" s="66">
        <v>78</v>
      </c>
      <c r="H25" s="526"/>
      <c r="I25" s="20">
        <f>G25*((100-H24)/100)</f>
        <v>56.16</v>
      </c>
      <c r="J25" s="22" t="s">
        <v>18</v>
      </c>
      <c r="K25" s="21">
        <f>G25*((100+H24)/100)</f>
        <v>99.84</v>
      </c>
      <c r="L25" s="16" t="s">
        <v>191</v>
      </c>
      <c r="M25" s="529"/>
      <c r="N25" s="191">
        <f>G25*$M$24</f>
        <v>7.8000000000000007</v>
      </c>
      <c r="O25" s="17">
        <f>N25*((100-H24)/100)</f>
        <v>5.6160000000000005</v>
      </c>
      <c r="P25" s="117" t="s">
        <v>18</v>
      </c>
      <c r="Q25" s="223">
        <f>N25*((100+H24)/100)</f>
        <v>9.9840000000000018</v>
      </c>
      <c r="R25" s="679"/>
      <c r="S25" s="647"/>
      <c r="T25" s="647"/>
    </row>
    <row r="26" spans="2:20">
      <c r="B26" s="224"/>
      <c r="C26" s="75" t="s">
        <v>84</v>
      </c>
      <c r="D26" s="75" t="s">
        <v>85</v>
      </c>
      <c r="E26" s="19"/>
      <c r="F26" s="19" t="s">
        <v>190</v>
      </c>
      <c r="G26" s="66" t="s">
        <v>355</v>
      </c>
      <c r="H26" s="526"/>
      <c r="I26" s="178" t="e">
        <f>G26*((100-H24)/100)</f>
        <v>#VALUE!</v>
      </c>
      <c r="J26" s="22" t="s">
        <v>18</v>
      </c>
      <c r="K26" s="179" t="e">
        <f>G26*((100+H24)/100)</f>
        <v>#VALUE!</v>
      </c>
      <c r="L26" s="16" t="s">
        <v>191</v>
      </c>
      <c r="M26" s="529"/>
      <c r="N26" s="180" t="e">
        <f t="shared" ref="N26:N37" si="0">G26*$M$24</f>
        <v>#VALUE!</v>
      </c>
      <c r="O26" s="181" t="e">
        <f>N26*((100-H24)/100)</f>
        <v>#VALUE!</v>
      </c>
      <c r="P26" s="117" t="s">
        <v>18</v>
      </c>
      <c r="Q26" s="225" t="e">
        <f>N26*((100+H24)/100)</f>
        <v>#VALUE!</v>
      </c>
      <c r="R26" s="679"/>
      <c r="S26" s="647"/>
      <c r="T26" s="647"/>
    </row>
    <row r="27" spans="2:20">
      <c r="B27" s="226" t="s">
        <v>28</v>
      </c>
      <c r="C27" s="83" t="s">
        <v>159</v>
      </c>
      <c r="D27" s="75" t="s">
        <v>83</v>
      </c>
      <c r="E27" s="19"/>
      <c r="F27" s="19" t="s">
        <v>190</v>
      </c>
      <c r="G27" s="66">
        <v>95.6</v>
      </c>
      <c r="H27" s="526"/>
      <c r="I27" s="20">
        <f>G27*((100-H24)/100)</f>
        <v>68.831999999999994</v>
      </c>
      <c r="J27" s="22" t="s">
        <v>18</v>
      </c>
      <c r="K27" s="24">
        <f>G27*((100+H24)/100)</f>
        <v>122.36799999999999</v>
      </c>
      <c r="L27" s="16" t="s">
        <v>191</v>
      </c>
      <c r="M27" s="529"/>
      <c r="N27" s="18">
        <f t="shared" si="0"/>
        <v>9.56</v>
      </c>
      <c r="O27" s="17">
        <f>N27*((100-H24)/100)</f>
        <v>6.8832000000000004</v>
      </c>
      <c r="P27" s="117" t="s">
        <v>18</v>
      </c>
      <c r="Q27" s="273">
        <f>N27*((100+H24)/100)</f>
        <v>12.236800000000001</v>
      </c>
      <c r="R27" s="679"/>
      <c r="S27" s="647"/>
      <c r="T27" s="647"/>
    </row>
    <row r="28" spans="2:20">
      <c r="B28" s="226" t="s">
        <v>87</v>
      </c>
      <c r="C28" s="75" t="s">
        <v>172</v>
      </c>
      <c r="D28" s="75" t="s">
        <v>83</v>
      </c>
      <c r="E28" s="19"/>
      <c r="F28" s="19" t="s">
        <v>190</v>
      </c>
      <c r="G28" s="66">
        <v>69.099999999999994</v>
      </c>
      <c r="H28" s="526"/>
      <c r="I28" s="20">
        <f>G28*((100-H24)/100)</f>
        <v>49.751999999999995</v>
      </c>
      <c r="J28" s="22" t="s">
        <v>18</v>
      </c>
      <c r="K28" s="21">
        <f>G28*((100+H24)/100)</f>
        <v>88.447999999999993</v>
      </c>
      <c r="L28" s="16" t="s">
        <v>191</v>
      </c>
      <c r="M28" s="529"/>
      <c r="N28" s="18">
        <f>G28*M24</f>
        <v>6.91</v>
      </c>
      <c r="O28" s="17">
        <f>N28*((100-H24)/100)</f>
        <v>4.9752000000000001</v>
      </c>
      <c r="P28" s="117" t="s">
        <v>18</v>
      </c>
      <c r="Q28" s="223">
        <f>N28*((100+H24)/100)</f>
        <v>8.8448000000000011</v>
      </c>
      <c r="R28" s="679"/>
      <c r="S28" s="647"/>
      <c r="T28" s="647"/>
    </row>
    <row r="29" spans="2:20">
      <c r="B29" s="226" t="s">
        <v>88</v>
      </c>
      <c r="C29" s="81" t="s">
        <v>296</v>
      </c>
      <c r="D29" s="75" t="s">
        <v>293</v>
      </c>
      <c r="E29" s="19"/>
      <c r="F29" s="19" t="s">
        <v>190</v>
      </c>
      <c r="G29" s="66">
        <v>71.8</v>
      </c>
      <c r="H29" s="526"/>
      <c r="I29" s="20">
        <f>G29*((100-H24)/100)</f>
        <v>51.695999999999998</v>
      </c>
      <c r="J29" s="22" t="s">
        <v>18</v>
      </c>
      <c r="K29" s="21">
        <f>G29*((100+H24)/100)</f>
        <v>91.903999999999996</v>
      </c>
      <c r="L29" s="16" t="s">
        <v>191</v>
      </c>
      <c r="M29" s="529"/>
      <c r="N29" s="18">
        <f t="shared" si="0"/>
        <v>7.18</v>
      </c>
      <c r="O29" s="17">
        <f>N29*((100-H24)/100)</f>
        <v>5.1696</v>
      </c>
      <c r="P29" s="117" t="s">
        <v>18</v>
      </c>
      <c r="Q29" s="223">
        <f>N29*((100+H24)/100)</f>
        <v>9.1904000000000003</v>
      </c>
      <c r="R29" s="679"/>
      <c r="S29" s="647"/>
      <c r="T29" s="647"/>
    </row>
    <row r="30" spans="2:20">
      <c r="B30" s="226" t="s">
        <v>395</v>
      </c>
      <c r="C30" s="81" t="s">
        <v>299</v>
      </c>
      <c r="D30" s="75" t="s">
        <v>83</v>
      </c>
      <c r="E30" s="19"/>
      <c r="F30" s="19" t="s">
        <v>190</v>
      </c>
      <c r="G30" s="66">
        <v>65.400000000000006</v>
      </c>
      <c r="H30" s="526"/>
      <c r="I30" s="20">
        <f>G30*((100-H24)/100)</f>
        <v>47.088000000000001</v>
      </c>
      <c r="J30" s="22" t="s">
        <v>18</v>
      </c>
      <c r="K30" s="21">
        <f>G30*((100+H24)/100)</f>
        <v>83.712000000000003</v>
      </c>
      <c r="L30" s="16" t="s">
        <v>191</v>
      </c>
      <c r="M30" s="529"/>
      <c r="N30" s="18">
        <f t="shared" si="0"/>
        <v>6.5400000000000009</v>
      </c>
      <c r="O30" s="17">
        <f>N30*((100-H24)/100)</f>
        <v>4.7088000000000001</v>
      </c>
      <c r="P30" s="117"/>
      <c r="Q30" s="223">
        <f>N30*((100+H24)/100)</f>
        <v>8.3712000000000018</v>
      </c>
      <c r="R30" s="679"/>
      <c r="S30" s="647"/>
      <c r="T30" s="647"/>
    </row>
    <row r="31" spans="2:20">
      <c r="B31" s="226"/>
      <c r="C31" s="75" t="s">
        <v>305</v>
      </c>
      <c r="D31" s="75" t="s">
        <v>83</v>
      </c>
      <c r="E31" s="19"/>
      <c r="F31" s="19" t="s">
        <v>190</v>
      </c>
      <c r="G31" s="66">
        <v>69.5</v>
      </c>
      <c r="H31" s="526"/>
      <c r="I31" s="20">
        <f>G31*((100-H24)/100)</f>
        <v>50.04</v>
      </c>
      <c r="J31" s="22" t="s">
        <v>18</v>
      </c>
      <c r="K31" s="21">
        <f>G31*((100+H24)/100)</f>
        <v>88.960000000000008</v>
      </c>
      <c r="L31" s="16" t="s">
        <v>191</v>
      </c>
      <c r="M31" s="529"/>
      <c r="N31" s="18">
        <f t="shared" si="0"/>
        <v>6.95</v>
      </c>
      <c r="O31" s="17">
        <f>N31*((100-H24)/100)</f>
        <v>5.0039999999999996</v>
      </c>
      <c r="P31" s="117" t="s">
        <v>18</v>
      </c>
      <c r="Q31" s="223">
        <f>N31*((100+H24)/100)</f>
        <v>8.8960000000000008</v>
      </c>
      <c r="R31" s="679"/>
      <c r="S31" s="647"/>
      <c r="T31" s="647"/>
    </row>
    <row r="32" spans="2:20">
      <c r="B32" s="226"/>
      <c r="C32" s="75" t="s">
        <v>67</v>
      </c>
      <c r="D32" s="75" t="s">
        <v>83</v>
      </c>
      <c r="E32" s="19"/>
      <c r="F32" s="19" t="s">
        <v>190</v>
      </c>
      <c r="G32" s="66">
        <v>70.400000000000006</v>
      </c>
      <c r="H32" s="526"/>
      <c r="I32" s="20">
        <f>G32*((100-H24)/100)</f>
        <v>50.688000000000002</v>
      </c>
      <c r="J32" s="22" t="s">
        <v>18</v>
      </c>
      <c r="K32" s="21">
        <f>G32*((100+H24)/100)</f>
        <v>90.112000000000009</v>
      </c>
      <c r="L32" s="16" t="s">
        <v>191</v>
      </c>
      <c r="M32" s="529"/>
      <c r="N32" s="18">
        <f t="shared" si="0"/>
        <v>7.0400000000000009</v>
      </c>
      <c r="O32" s="17">
        <f>N32*((100-H24)/100)</f>
        <v>5.0688000000000004</v>
      </c>
      <c r="P32" s="117"/>
      <c r="Q32" s="223">
        <f>N32*((100+H24)/100)</f>
        <v>9.0112000000000005</v>
      </c>
      <c r="R32" s="679"/>
      <c r="S32" s="647"/>
      <c r="T32" s="647"/>
    </row>
    <row r="33" spans="2:20">
      <c r="B33" s="226"/>
      <c r="C33" s="81" t="s">
        <v>173</v>
      </c>
      <c r="D33" s="75" t="s">
        <v>83</v>
      </c>
      <c r="E33" s="19"/>
      <c r="F33" s="19" t="s">
        <v>190</v>
      </c>
      <c r="G33" s="66">
        <v>66.599999999999994</v>
      </c>
      <c r="H33" s="526"/>
      <c r="I33" s="20">
        <f>G33*((100-H24)/100)</f>
        <v>47.951999999999991</v>
      </c>
      <c r="J33" s="22" t="s">
        <v>18</v>
      </c>
      <c r="K33" s="21">
        <f>G33*((100+H24)/100)</f>
        <v>85.24799999999999</v>
      </c>
      <c r="L33" s="16" t="s">
        <v>191</v>
      </c>
      <c r="M33" s="529"/>
      <c r="N33" s="18">
        <f t="shared" si="0"/>
        <v>6.66</v>
      </c>
      <c r="O33" s="17">
        <f>N33*((100-H24)/100)</f>
        <v>4.7952000000000004</v>
      </c>
      <c r="P33" s="117" t="s">
        <v>18</v>
      </c>
      <c r="Q33" s="223">
        <f>N33*((100+H24)/100)</f>
        <v>8.5248000000000008</v>
      </c>
      <c r="R33" s="679"/>
      <c r="S33" s="647"/>
      <c r="T33" s="647"/>
    </row>
    <row r="34" spans="2:20">
      <c r="B34" s="226"/>
      <c r="C34" s="81" t="s">
        <v>175</v>
      </c>
      <c r="D34" s="75" t="s">
        <v>378</v>
      </c>
      <c r="E34" s="19"/>
      <c r="F34" s="19" t="s">
        <v>190</v>
      </c>
      <c r="G34" s="23">
        <v>140</v>
      </c>
      <c r="H34" s="526"/>
      <c r="I34" s="25">
        <f>G34*((100-H24)/100)</f>
        <v>100.8</v>
      </c>
      <c r="J34" s="22" t="s">
        <v>18</v>
      </c>
      <c r="K34" s="21">
        <f>G34*((100+H24)/100)</f>
        <v>179.20000000000002</v>
      </c>
      <c r="L34" s="16" t="s">
        <v>191</v>
      </c>
      <c r="M34" s="529"/>
      <c r="N34" s="66">
        <v>14</v>
      </c>
      <c r="O34" s="20">
        <f>N34*((100-H24)/100)</f>
        <v>10.08</v>
      </c>
      <c r="P34" s="117" t="s">
        <v>18</v>
      </c>
      <c r="Q34" s="273">
        <f>N34*((100+H24)/100)</f>
        <v>17.920000000000002</v>
      </c>
      <c r="R34" s="679"/>
      <c r="S34" s="647"/>
      <c r="T34" s="647"/>
    </row>
    <row r="35" spans="2:20">
      <c r="B35" s="226"/>
      <c r="C35" s="81" t="s">
        <v>310</v>
      </c>
      <c r="D35" s="75" t="s">
        <v>161</v>
      </c>
      <c r="E35" s="19"/>
      <c r="F35" s="19" t="s">
        <v>190</v>
      </c>
      <c r="G35" s="66">
        <v>72.5</v>
      </c>
      <c r="H35" s="526"/>
      <c r="I35" s="20">
        <f>G35*((100-H24)/100)</f>
        <v>52.199999999999996</v>
      </c>
      <c r="J35" s="22" t="s">
        <v>18</v>
      </c>
      <c r="K35" s="21">
        <f>G35*((100+H24)/100)</f>
        <v>92.8</v>
      </c>
      <c r="L35" s="16" t="s">
        <v>191</v>
      </c>
      <c r="M35" s="529"/>
      <c r="N35" s="18">
        <f t="shared" si="0"/>
        <v>7.25</v>
      </c>
      <c r="O35" s="17">
        <f>N35*((100-H24)/100)</f>
        <v>5.22</v>
      </c>
      <c r="P35" s="117" t="s">
        <v>18</v>
      </c>
      <c r="Q35" s="223">
        <f>N35*((100+H24)/100)</f>
        <v>9.2799999999999994</v>
      </c>
      <c r="R35" s="679"/>
      <c r="S35" s="647"/>
      <c r="T35" s="647"/>
    </row>
    <row r="36" spans="2:20">
      <c r="B36" s="226"/>
      <c r="C36" s="75" t="s">
        <v>174</v>
      </c>
      <c r="D36" s="75" t="s">
        <v>86</v>
      </c>
      <c r="E36" s="19"/>
      <c r="F36" s="19" t="s">
        <v>190</v>
      </c>
      <c r="G36" s="66">
        <v>60.4</v>
      </c>
      <c r="H36" s="526"/>
      <c r="I36" s="20">
        <f>G36*((100-H24)/100)</f>
        <v>43.488</v>
      </c>
      <c r="J36" s="22" t="s">
        <v>18</v>
      </c>
      <c r="K36" s="21">
        <f>G36*((100+H24)/100)</f>
        <v>77.311999999999998</v>
      </c>
      <c r="L36" s="16" t="s">
        <v>191</v>
      </c>
      <c r="M36" s="529"/>
      <c r="N36" s="18">
        <f t="shared" si="0"/>
        <v>6.04</v>
      </c>
      <c r="O36" s="17">
        <f>N36*((100-H24)/100)</f>
        <v>4.3487999999999998</v>
      </c>
      <c r="P36" s="117" t="s">
        <v>18</v>
      </c>
      <c r="Q36" s="223">
        <f>N36*((100+H24)/100)</f>
        <v>7.7312000000000003</v>
      </c>
      <c r="R36" s="679"/>
      <c r="S36" s="647"/>
      <c r="T36" s="647"/>
    </row>
    <row r="37" spans="2:20" ht="13.5" thickBot="1">
      <c r="B37" s="228"/>
      <c r="C37" s="240" t="s">
        <v>319</v>
      </c>
      <c r="D37" s="240" t="s">
        <v>85</v>
      </c>
      <c r="E37" s="241"/>
      <c r="F37" s="242" t="s">
        <v>190</v>
      </c>
      <c r="G37" s="263">
        <v>114</v>
      </c>
      <c r="H37" s="526"/>
      <c r="I37" s="197">
        <f>G37*((100-H24)/100)</f>
        <v>82.08</v>
      </c>
      <c r="J37" s="211" t="s">
        <v>18</v>
      </c>
      <c r="K37" s="207">
        <f>G37*((100+H24)/100)</f>
        <v>145.92000000000002</v>
      </c>
      <c r="L37" s="199" t="s">
        <v>191</v>
      </c>
      <c r="M37" s="529"/>
      <c r="N37" s="202">
        <f t="shared" si="0"/>
        <v>11.4</v>
      </c>
      <c r="O37" s="201">
        <f>N37*((100-H24)/100)</f>
        <v>8.2080000000000002</v>
      </c>
      <c r="P37" s="204" t="s">
        <v>18</v>
      </c>
      <c r="Q37" s="349">
        <f>N37*((100+H24)/100)</f>
        <v>14.592000000000001</v>
      </c>
      <c r="R37" s="679"/>
      <c r="S37" s="647"/>
      <c r="T37" s="647"/>
    </row>
    <row r="38" spans="2:20" ht="14.25" hidden="1" thickTop="1" thickBot="1">
      <c r="B38" s="228"/>
      <c r="C38" s="229" t="s">
        <v>175</v>
      </c>
      <c r="D38" s="229" t="s">
        <v>85</v>
      </c>
      <c r="E38" s="230"/>
      <c r="F38" s="230" t="s">
        <v>190</v>
      </c>
      <c r="G38" s="231"/>
      <c r="H38" s="527"/>
      <c r="I38" s="232">
        <f>G38*((100-H24)/100)</f>
        <v>0</v>
      </c>
      <c r="J38" s="233" t="s">
        <v>18</v>
      </c>
      <c r="K38" s="234">
        <f>G38*((100+H24)/100)</f>
        <v>0</v>
      </c>
      <c r="L38" s="235" t="s">
        <v>191</v>
      </c>
      <c r="M38" s="530"/>
      <c r="N38" s="236">
        <f>G38*M24</f>
        <v>0</v>
      </c>
      <c r="O38" s="237">
        <f>N38*((100-H24)/100)</f>
        <v>0</v>
      </c>
      <c r="P38" s="238" t="s">
        <v>18</v>
      </c>
      <c r="Q38" s="239">
        <f>N38*((100+H24)/100)</f>
        <v>0</v>
      </c>
      <c r="R38" s="679"/>
      <c r="S38" s="645"/>
      <c r="T38" s="645"/>
    </row>
    <row r="39" spans="2:20" ht="13.5" thickTop="1">
      <c r="B39" s="605" t="s">
        <v>34</v>
      </c>
      <c r="C39" s="212" t="str">
        <f>INFO!$B$28</f>
        <v>DiaSys</v>
      </c>
      <c r="D39" s="248" t="s">
        <v>135</v>
      </c>
      <c r="E39" s="249" t="s">
        <v>134</v>
      </c>
      <c r="F39" s="249" t="s">
        <v>192</v>
      </c>
      <c r="G39" s="441">
        <v>203.3</v>
      </c>
      <c r="H39" s="531" t="str">
        <f>INFO!B35</f>
        <v>20</v>
      </c>
      <c r="I39" s="280">
        <f>G39*((100-H39)/100)</f>
        <v>162.64000000000001</v>
      </c>
      <c r="J39" s="217" t="s">
        <v>18</v>
      </c>
      <c r="K39" s="331">
        <f>G39*((100+H39)/100)</f>
        <v>243.96</v>
      </c>
      <c r="L39" s="382" t="s">
        <v>193</v>
      </c>
      <c r="M39" s="532" t="s">
        <v>340</v>
      </c>
      <c r="N39" s="215">
        <f>G39*$M$39</f>
        <v>3.3884011000000003</v>
      </c>
      <c r="O39" s="216">
        <f>N39*((100-H39)/100)</f>
        <v>2.7107208800000002</v>
      </c>
      <c r="P39" s="217" t="s">
        <v>18</v>
      </c>
      <c r="Q39" s="222">
        <f>N39*((100+H39)/100)</f>
        <v>4.0660813200000003</v>
      </c>
      <c r="R39" s="679"/>
      <c r="S39" s="646">
        <f>STDEV(G39:G52)/AVERAGE(G39:G52)</f>
        <v>0.12039268817925776</v>
      </c>
      <c r="T39" s="646">
        <f>(G39/G46)-1</f>
        <v>-0.12536568576837026</v>
      </c>
    </row>
    <row r="40" spans="2:20">
      <c r="B40" s="635"/>
      <c r="C40" s="60" t="s">
        <v>160</v>
      </c>
      <c r="D40" s="56" t="s">
        <v>71</v>
      </c>
      <c r="E40" s="14" t="s">
        <v>265</v>
      </c>
      <c r="F40" s="14" t="s">
        <v>192</v>
      </c>
      <c r="G40" s="23">
        <v>221.4</v>
      </c>
      <c r="H40" s="526"/>
      <c r="I40" s="25">
        <f>G40*((100-H39)/100)</f>
        <v>177.12</v>
      </c>
      <c r="J40" s="26" t="s">
        <v>18</v>
      </c>
      <c r="K40" s="24">
        <f>G40*((100+H39)/100)</f>
        <v>265.68</v>
      </c>
      <c r="L40" s="383" t="s">
        <v>193</v>
      </c>
      <c r="M40" s="529"/>
      <c r="N40" s="18">
        <f t="shared" ref="N40:N52" si="1">G40*$M$39</f>
        <v>3.6900738000000004</v>
      </c>
      <c r="O40" s="17">
        <f>N40*((100-H39)/100)</f>
        <v>2.9520590400000004</v>
      </c>
      <c r="P40" s="117" t="s">
        <v>18</v>
      </c>
      <c r="Q40" s="223">
        <f>N40*((100+H39)/100)</f>
        <v>4.42808856</v>
      </c>
      <c r="R40" s="679"/>
      <c r="S40" s="647"/>
      <c r="T40" s="647"/>
    </row>
    <row r="41" spans="2:20" ht="12.75" customHeight="1">
      <c r="B41" s="251" t="s">
        <v>29</v>
      </c>
      <c r="C41" s="57" t="s">
        <v>159</v>
      </c>
      <c r="D41" s="56" t="s">
        <v>380</v>
      </c>
      <c r="E41" s="14"/>
      <c r="F41" s="14" t="s">
        <v>192</v>
      </c>
      <c r="G41" s="23">
        <v>256</v>
      </c>
      <c r="H41" s="526"/>
      <c r="I41" s="25">
        <f>G41*((100-H39)/100)</f>
        <v>204.8</v>
      </c>
      <c r="J41" s="26" t="s">
        <v>18</v>
      </c>
      <c r="K41" s="24">
        <f>G41*((100+H39)/100)</f>
        <v>307.2</v>
      </c>
      <c r="L41" s="383" t="s">
        <v>193</v>
      </c>
      <c r="M41" s="529"/>
      <c r="N41" s="18">
        <f t="shared" si="1"/>
        <v>4.2667520000000003</v>
      </c>
      <c r="O41" s="17">
        <f>N41*((100-H39)/100)</f>
        <v>3.4134016000000003</v>
      </c>
      <c r="P41" s="117" t="s">
        <v>18</v>
      </c>
      <c r="Q41" s="223">
        <f>N41*((100+H39)/100)</f>
        <v>5.1201024000000004</v>
      </c>
      <c r="R41" s="679"/>
      <c r="S41" s="647"/>
      <c r="T41" s="647"/>
    </row>
    <row r="42" spans="2:20">
      <c r="B42" s="251" t="s">
        <v>33</v>
      </c>
      <c r="C42" s="57" t="s">
        <v>172</v>
      </c>
      <c r="D42" s="56" t="s">
        <v>71</v>
      </c>
      <c r="E42" s="80" t="s">
        <v>287</v>
      </c>
      <c r="F42" s="14" t="s">
        <v>192</v>
      </c>
      <c r="G42" s="23">
        <v>186</v>
      </c>
      <c r="H42" s="526"/>
      <c r="I42" s="25">
        <f>G42*((100-H39)/100)</f>
        <v>148.80000000000001</v>
      </c>
      <c r="J42" s="26" t="s">
        <v>18</v>
      </c>
      <c r="K42" s="24">
        <f>G42*((100+H39)/100)</f>
        <v>223.2</v>
      </c>
      <c r="L42" s="383" t="s">
        <v>193</v>
      </c>
      <c r="M42" s="529"/>
      <c r="N42" s="18">
        <f t="shared" si="1"/>
        <v>3.1000620000000003</v>
      </c>
      <c r="O42" s="17">
        <f>N42*((100-H39)/100)</f>
        <v>2.4800496000000005</v>
      </c>
      <c r="P42" s="117" t="s">
        <v>18</v>
      </c>
      <c r="Q42" s="223">
        <f>N42*((100+H39)/100)</f>
        <v>3.7200744000000001</v>
      </c>
      <c r="R42" s="679"/>
      <c r="S42" s="647"/>
      <c r="T42" s="647"/>
    </row>
    <row r="43" spans="2:20" ht="13.5">
      <c r="B43" s="226" t="s">
        <v>396</v>
      </c>
      <c r="C43" s="60"/>
      <c r="D43" s="56" t="s">
        <v>327</v>
      </c>
      <c r="E43" s="14" t="s">
        <v>288</v>
      </c>
      <c r="F43" s="14" t="s">
        <v>192</v>
      </c>
      <c r="G43" s="23">
        <v>254.4</v>
      </c>
      <c r="H43" s="526"/>
      <c r="I43" s="25">
        <f>G43*((100-H39)/100)</f>
        <v>203.52</v>
      </c>
      <c r="J43" s="26" t="s">
        <v>18</v>
      </c>
      <c r="K43" s="24">
        <f>G43*((100+H39)/100)</f>
        <v>305.27999999999997</v>
      </c>
      <c r="L43" s="383" t="s">
        <v>193</v>
      </c>
      <c r="M43" s="529"/>
      <c r="N43" s="18">
        <v>4.25</v>
      </c>
      <c r="O43" s="17">
        <f>N43*((100-H39)/100)</f>
        <v>3.4000000000000004</v>
      </c>
      <c r="P43" s="117" t="s">
        <v>18</v>
      </c>
      <c r="Q43" s="223">
        <f>N43*((100+H39)/100)</f>
        <v>5.0999999999999996</v>
      </c>
      <c r="R43" s="679"/>
      <c r="S43" s="647"/>
      <c r="T43" s="647"/>
    </row>
    <row r="44" spans="2:20" hidden="1">
      <c r="B44" s="251"/>
      <c r="C44" s="60" t="s">
        <v>296</v>
      </c>
      <c r="D44" s="56" t="s">
        <v>70</v>
      </c>
      <c r="E44" s="14"/>
      <c r="F44" s="14" t="s">
        <v>192</v>
      </c>
      <c r="G44" s="23"/>
      <c r="H44" s="526"/>
      <c r="I44" s="25">
        <f>G44*((100-H39)/100)</f>
        <v>0</v>
      </c>
      <c r="J44" s="26" t="s">
        <v>18</v>
      </c>
      <c r="K44" s="24">
        <f>G44*((100+H39)/100)</f>
        <v>0</v>
      </c>
      <c r="L44" s="383" t="s">
        <v>193</v>
      </c>
      <c r="M44" s="529"/>
      <c r="N44" s="18">
        <f t="shared" si="1"/>
        <v>0</v>
      </c>
      <c r="O44" s="17">
        <f>N44*((100-H39)/100)</f>
        <v>0</v>
      </c>
      <c r="P44" s="117" t="s">
        <v>18</v>
      </c>
      <c r="Q44" s="223">
        <f>N44*((100+H39)/100)</f>
        <v>0</v>
      </c>
      <c r="R44" s="679"/>
      <c r="S44" s="647"/>
      <c r="T44" s="647"/>
    </row>
    <row r="45" spans="2:20">
      <c r="B45" s="251"/>
      <c r="C45" s="60" t="s">
        <v>296</v>
      </c>
      <c r="D45" s="56" t="s">
        <v>162</v>
      </c>
      <c r="E45" s="14"/>
      <c r="F45" s="14" t="s">
        <v>192</v>
      </c>
      <c r="G45" s="23">
        <v>175</v>
      </c>
      <c r="H45" s="526"/>
      <c r="I45" s="25">
        <f>G45*((100-H39)/100)</f>
        <v>140</v>
      </c>
      <c r="J45" s="26" t="s">
        <v>18</v>
      </c>
      <c r="K45" s="24">
        <f>G45*((100+H39)/100)</f>
        <v>210</v>
      </c>
      <c r="L45" s="383" t="s">
        <v>193</v>
      </c>
      <c r="M45" s="529"/>
      <c r="N45" s="18">
        <f t="shared" si="1"/>
        <v>2.916725</v>
      </c>
      <c r="O45" s="17">
        <f>N45*((100-H39)/100)</f>
        <v>2.33338</v>
      </c>
      <c r="P45" s="117" t="s">
        <v>18</v>
      </c>
      <c r="Q45" s="223">
        <f>N45*((100+H39)/100)</f>
        <v>3.50007</v>
      </c>
      <c r="R45" s="679"/>
      <c r="S45" s="647"/>
      <c r="T45" s="647"/>
    </row>
    <row r="46" spans="2:20">
      <c r="B46" s="251"/>
      <c r="C46" s="60" t="s">
        <v>299</v>
      </c>
      <c r="D46" s="56" t="s">
        <v>300</v>
      </c>
      <c r="E46" s="14"/>
      <c r="F46" s="14" t="s">
        <v>192</v>
      </c>
      <c r="G46" s="23">
        <v>232.44</v>
      </c>
      <c r="H46" s="526"/>
      <c r="I46" s="25">
        <f>G46*((100-H39)/100)</f>
        <v>185.952</v>
      </c>
      <c r="J46" s="26" t="s">
        <v>18</v>
      </c>
      <c r="K46" s="24">
        <f>G46*((100+H39)/100)</f>
        <v>278.928</v>
      </c>
      <c r="L46" s="383" t="s">
        <v>193</v>
      </c>
      <c r="M46" s="529"/>
      <c r="N46" s="18">
        <v>3.88</v>
      </c>
      <c r="O46" s="17">
        <f>N46*((100-H39)/100)</f>
        <v>3.1040000000000001</v>
      </c>
      <c r="P46" s="117" t="s">
        <v>18</v>
      </c>
      <c r="Q46" s="223">
        <f>N46*((100+H39)/100)</f>
        <v>4.6559999999999997</v>
      </c>
      <c r="R46" s="679"/>
      <c r="S46" s="647"/>
      <c r="T46" s="647"/>
    </row>
    <row r="47" spans="2:20">
      <c r="B47" s="251"/>
      <c r="C47" s="56" t="s">
        <v>305</v>
      </c>
      <c r="D47" s="56" t="s">
        <v>328</v>
      </c>
      <c r="E47" s="14"/>
      <c r="F47" s="14" t="s">
        <v>192</v>
      </c>
      <c r="G47" s="23">
        <v>235</v>
      </c>
      <c r="H47" s="526"/>
      <c r="I47" s="25">
        <f>G47*((100-H39)/100)</f>
        <v>188</v>
      </c>
      <c r="J47" s="26" t="s">
        <v>18</v>
      </c>
      <c r="K47" s="24">
        <f>G47*((100+H39)/100)</f>
        <v>282</v>
      </c>
      <c r="L47" s="383" t="s">
        <v>193</v>
      </c>
      <c r="M47" s="529"/>
      <c r="N47" s="18">
        <f t="shared" si="1"/>
        <v>3.9167450000000001</v>
      </c>
      <c r="O47" s="17">
        <f>N47*((100-H39)/100)</f>
        <v>3.1333960000000003</v>
      </c>
      <c r="P47" s="117" t="s">
        <v>18</v>
      </c>
      <c r="Q47" s="223">
        <f>N47*((100+H39)/100)</f>
        <v>4.700094</v>
      </c>
      <c r="R47" s="679"/>
      <c r="S47" s="647"/>
      <c r="T47" s="647"/>
    </row>
    <row r="48" spans="2:20">
      <c r="B48" s="251"/>
      <c r="C48" s="57" t="s">
        <v>67</v>
      </c>
      <c r="D48" s="56" t="s">
        <v>306</v>
      </c>
      <c r="E48" s="14"/>
      <c r="F48" s="14" t="s">
        <v>192</v>
      </c>
      <c r="G48" s="23">
        <v>236.4</v>
      </c>
      <c r="H48" s="526"/>
      <c r="I48" s="25">
        <f>G48*((100-H39)/100)</f>
        <v>189.12</v>
      </c>
      <c r="J48" s="26" t="s">
        <v>18</v>
      </c>
      <c r="K48" s="24">
        <f>G48*((100+H39)/100)</f>
        <v>283.68</v>
      </c>
      <c r="L48" s="383" t="s">
        <v>193</v>
      </c>
      <c r="M48" s="529"/>
      <c r="N48" s="18">
        <f t="shared" si="1"/>
        <v>3.9400788000000002</v>
      </c>
      <c r="O48" s="17">
        <f>N48*((100-H39)/100)</f>
        <v>3.1520630400000003</v>
      </c>
      <c r="P48" s="117" t="s">
        <v>18</v>
      </c>
      <c r="Q48" s="223">
        <f>N48*((100+H39)/100)</f>
        <v>4.7280945599999997</v>
      </c>
      <c r="R48" s="679"/>
      <c r="S48" s="647"/>
      <c r="T48" s="647"/>
    </row>
    <row r="49" spans="2:20" hidden="1">
      <c r="B49" s="251"/>
      <c r="C49" s="57" t="s">
        <v>310</v>
      </c>
      <c r="D49" s="56" t="s">
        <v>311</v>
      </c>
      <c r="E49" s="14"/>
      <c r="F49" s="14" t="s">
        <v>192</v>
      </c>
      <c r="G49" s="23"/>
      <c r="H49" s="526"/>
      <c r="I49" s="184">
        <f>G49*((100-H39)/100)</f>
        <v>0</v>
      </c>
      <c r="J49" s="172" t="s">
        <v>18</v>
      </c>
      <c r="K49" s="185">
        <f>G49*((100+H39)/100)</f>
        <v>0</v>
      </c>
      <c r="L49" s="383" t="s">
        <v>193</v>
      </c>
      <c r="M49" s="529"/>
      <c r="N49" s="180">
        <f t="shared" si="1"/>
        <v>0</v>
      </c>
      <c r="O49" s="181">
        <f>N49*((100-H39)/100)</f>
        <v>0</v>
      </c>
      <c r="P49" s="182" t="s">
        <v>18</v>
      </c>
      <c r="Q49" s="225">
        <f>N49*((100+H39)/100)</f>
        <v>0</v>
      </c>
      <c r="R49" s="679"/>
      <c r="S49" s="647"/>
      <c r="T49" s="647"/>
    </row>
    <row r="50" spans="2:20">
      <c r="B50" s="251"/>
      <c r="C50" s="57" t="s">
        <v>174</v>
      </c>
      <c r="D50" s="56" t="s">
        <v>68</v>
      </c>
      <c r="E50" s="14"/>
      <c r="F50" s="14" t="s">
        <v>192</v>
      </c>
      <c r="G50" s="23">
        <v>197.4</v>
      </c>
      <c r="H50" s="526"/>
      <c r="I50" s="25">
        <f>G50*((100-H39)/100)</f>
        <v>157.92000000000002</v>
      </c>
      <c r="J50" s="26" t="s">
        <v>18</v>
      </c>
      <c r="K50" s="24">
        <f>G50*((100+H39)/100)</f>
        <v>236.88</v>
      </c>
      <c r="L50" s="383" t="s">
        <v>193</v>
      </c>
      <c r="M50" s="529"/>
      <c r="N50" s="18">
        <f t="shared" si="1"/>
        <v>3.2900658000000003</v>
      </c>
      <c r="O50" s="17">
        <f>N50*((100-H39)/100)</f>
        <v>2.6320526400000004</v>
      </c>
      <c r="P50" s="117" t="s">
        <v>18</v>
      </c>
      <c r="Q50" s="223">
        <f>N50*((100+H39)/100)</f>
        <v>3.9480789600000001</v>
      </c>
      <c r="R50" s="679"/>
      <c r="S50" s="647"/>
      <c r="T50" s="647"/>
    </row>
    <row r="51" spans="2:20">
      <c r="B51" s="251"/>
      <c r="C51" s="60"/>
      <c r="D51" s="56" t="s">
        <v>69</v>
      </c>
      <c r="E51" s="14"/>
      <c r="F51" s="14" t="s">
        <v>192</v>
      </c>
      <c r="G51" s="23">
        <v>207</v>
      </c>
      <c r="H51" s="526"/>
      <c r="I51" s="25">
        <f>G51*((100-H39)/100)</f>
        <v>165.60000000000002</v>
      </c>
      <c r="J51" s="26" t="s">
        <v>18</v>
      </c>
      <c r="K51" s="24">
        <f>G51*((100+H39)/100)</f>
        <v>248.39999999999998</v>
      </c>
      <c r="L51" s="383" t="s">
        <v>193</v>
      </c>
      <c r="M51" s="529"/>
      <c r="N51" s="18">
        <f t="shared" si="1"/>
        <v>3.4500690000000001</v>
      </c>
      <c r="O51" s="17">
        <f>N51*((100-H39)/100)</f>
        <v>2.7600552</v>
      </c>
      <c r="P51" s="117" t="s">
        <v>18</v>
      </c>
      <c r="Q51" s="223">
        <f>N51*((100+H39)/100)</f>
        <v>4.1400828000000001</v>
      </c>
      <c r="R51" s="679"/>
      <c r="S51" s="647"/>
      <c r="T51" s="647"/>
    </row>
    <row r="52" spans="2:20" ht="13.5" thickBot="1">
      <c r="B52" s="253"/>
      <c r="C52" s="240" t="s">
        <v>319</v>
      </c>
      <c r="D52" s="254" t="s">
        <v>69</v>
      </c>
      <c r="E52" s="255"/>
      <c r="F52" s="255" t="s">
        <v>192</v>
      </c>
      <c r="G52" s="263">
        <v>201.4</v>
      </c>
      <c r="H52" s="555"/>
      <c r="I52" s="264">
        <f>G52*((100-H39)/100)</f>
        <v>161.12</v>
      </c>
      <c r="J52" s="265" t="s">
        <v>18</v>
      </c>
      <c r="K52" s="266">
        <f>G52*((100+H39)/100)</f>
        <v>241.68</v>
      </c>
      <c r="L52" s="384" t="s">
        <v>193</v>
      </c>
      <c r="M52" s="555"/>
      <c r="N52" s="275">
        <f t="shared" si="1"/>
        <v>3.3567338000000002</v>
      </c>
      <c r="O52" s="276">
        <f>N52*((100-H39)/100)</f>
        <v>2.6853870400000002</v>
      </c>
      <c r="P52" s="238" t="s">
        <v>18</v>
      </c>
      <c r="Q52" s="291">
        <f>N52*((100+H39)/100)</f>
        <v>4.0280805600000003</v>
      </c>
      <c r="R52" s="679"/>
      <c r="S52" s="645"/>
      <c r="T52" s="645"/>
    </row>
    <row r="53" spans="2:20" ht="13.15" customHeight="1" thickTop="1">
      <c r="B53" s="625" t="s">
        <v>62</v>
      </c>
      <c r="C53" s="212" t="str">
        <f>INFO!$B$28</f>
        <v>DiaSys</v>
      </c>
      <c r="D53" s="213" t="s">
        <v>137</v>
      </c>
      <c r="E53" s="214" t="s">
        <v>136</v>
      </c>
      <c r="F53" s="214" t="s">
        <v>191</v>
      </c>
      <c r="G53" s="279">
        <v>830</v>
      </c>
      <c r="H53" s="531" t="str">
        <f>INFO!B36</f>
        <v>26</v>
      </c>
      <c r="I53" s="280">
        <f>G53*((100-H53)/100)</f>
        <v>614.20000000000005</v>
      </c>
      <c r="J53" s="281" t="s">
        <v>18</v>
      </c>
      <c r="K53" s="331">
        <f>G53*((100+H53)/100)</f>
        <v>1045.8</v>
      </c>
      <c r="L53" s="219" t="s">
        <v>194</v>
      </c>
      <c r="M53" s="532" t="s">
        <v>341</v>
      </c>
      <c r="N53" s="279">
        <v>299</v>
      </c>
      <c r="O53" s="280">
        <f>N53*((100-H53)/100)</f>
        <v>221.26</v>
      </c>
      <c r="P53" s="281" t="s">
        <v>18</v>
      </c>
      <c r="Q53" s="282">
        <f>N53*((100+H53)/100)</f>
        <v>376.74</v>
      </c>
      <c r="R53" s="679"/>
      <c r="S53" s="646">
        <f>STDEV(G53:G66)/AVERAGE(G53:G66)</f>
        <v>3.4589818114583386E-2</v>
      </c>
      <c r="T53" s="646">
        <f>(G53/G60)-1</f>
        <v>3.6204744069912698E-2</v>
      </c>
    </row>
    <row r="54" spans="2:20">
      <c r="B54" s="589"/>
      <c r="C54" s="84" t="s">
        <v>160</v>
      </c>
      <c r="D54" s="75" t="s">
        <v>267</v>
      </c>
      <c r="E54" s="19" t="s">
        <v>266</v>
      </c>
      <c r="F54" s="19" t="s">
        <v>191</v>
      </c>
      <c r="G54" s="246">
        <v>797</v>
      </c>
      <c r="H54" s="526"/>
      <c r="I54" s="25">
        <f>G54*((100-H53)/100)</f>
        <v>589.78</v>
      </c>
      <c r="J54" s="26" t="s">
        <v>18</v>
      </c>
      <c r="K54" s="24">
        <f>G54*((100+H53)/100)</f>
        <v>1004.22</v>
      </c>
      <c r="L54" s="16" t="s">
        <v>194</v>
      </c>
      <c r="M54" s="529"/>
      <c r="N54" s="23">
        <v>287</v>
      </c>
      <c r="O54" s="25">
        <f>N54*((100-H53)/100)</f>
        <v>212.38</v>
      </c>
      <c r="P54" s="26" t="s">
        <v>18</v>
      </c>
      <c r="Q54" s="283">
        <f>N54*((100+H53)/100)</f>
        <v>361.62</v>
      </c>
      <c r="R54" s="679"/>
      <c r="S54" s="647"/>
      <c r="T54" s="647"/>
    </row>
    <row r="55" spans="2:20">
      <c r="B55" s="305" t="s">
        <v>176</v>
      </c>
      <c r="C55" s="83" t="s">
        <v>159</v>
      </c>
      <c r="D55" s="428" t="s">
        <v>352</v>
      </c>
      <c r="E55" s="19"/>
      <c r="F55" s="19" t="s">
        <v>191</v>
      </c>
      <c r="G55" s="23">
        <v>823</v>
      </c>
      <c r="H55" s="526"/>
      <c r="I55" s="25">
        <f>G55*((100-H53)/100)</f>
        <v>609.02</v>
      </c>
      <c r="J55" s="26" t="s">
        <v>18</v>
      </c>
      <c r="K55" s="24">
        <f>G55*((100+H53)/100)</f>
        <v>1036.98</v>
      </c>
      <c r="L55" s="16" t="s">
        <v>194</v>
      </c>
      <c r="M55" s="529"/>
      <c r="N55" s="23">
        <v>294</v>
      </c>
      <c r="O55" s="25">
        <f>N55*((100-H53)/100)</f>
        <v>217.56</v>
      </c>
      <c r="P55" s="26" t="s">
        <v>18</v>
      </c>
      <c r="Q55" s="283">
        <f>N55*((100+H53)/100)</f>
        <v>370.44</v>
      </c>
      <c r="R55" s="679"/>
      <c r="S55" s="647"/>
      <c r="T55" s="647"/>
    </row>
    <row r="56" spans="2:20">
      <c r="B56" s="305"/>
      <c r="C56" s="83"/>
      <c r="D56" s="428" t="s">
        <v>104</v>
      </c>
      <c r="E56" s="19"/>
      <c r="F56" s="19" t="s">
        <v>191</v>
      </c>
      <c r="G56" s="23">
        <v>801</v>
      </c>
      <c r="H56" s="526"/>
      <c r="I56" s="25">
        <f>G56*((100-H53)/100)</f>
        <v>592.74</v>
      </c>
      <c r="J56" s="26" t="s">
        <v>18</v>
      </c>
      <c r="K56" s="24">
        <f>G56*((100+H53)/100)</f>
        <v>1009.26</v>
      </c>
      <c r="L56" s="16" t="s">
        <v>194</v>
      </c>
      <c r="M56" s="529"/>
      <c r="N56" s="23">
        <v>286</v>
      </c>
      <c r="O56" s="25">
        <f>N56*((100-H53)/100)</f>
        <v>211.64</v>
      </c>
      <c r="P56" s="26" t="s">
        <v>18</v>
      </c>
      <c r="Q56" s="283">
        <f>N56*((100+H53)/100)</f>
        <v>360.36</v>
      </c>
      <c r="R56" s="679"/>
      <c r="S56" s="647"/>
      <c r="T56" s="647"/>
    </row>
    <row r="57" spans="2:20">
      <c r="B57" s="305" t="s">
        <v>177</v>
      </c>
      <c r="C57" s="75" t="s">
        <v>172</v>
      </c>
      <c r="D57" s="75" t="s">
        <v>104</v>
      </c>
      <c r="E57" s="19"/>
      <c r="F57" s="19" t="s">
        <v>191</v>
      </c>
      <c r="G57" s="23">
        <v>777</v>
      </c>
      <c r="H57" s="526"/>
      <c r="I57" s="25">
        <f>G57*((100-H53)/100)</f>
        <v>574.98</v>
      </c>
      <c r="J57" s="26" t="s">
        <v>18</v>
      </c>
      <c r="K57" s="24">
        <f>G57*((100+H53)/100)</f>
        <v>979.02</v>
      </c>
      <c r="L57" s="16" t="s">
        <v>194</v>
      </c>
      <c r="M57" s="529"/>
      <c r="N57" s="23">
        <f t="shared" ref="N57:N64" si="2">G57*$M$53</f>
        <v>276.85287</v>
      </c>
      <c r="O57" s="25">
        <f>N57*((100-H53)/100)</f>
        <v>204.87112379999999</v>
      </c>
      <c r="P57" s="26" t="s">
        <v>18</v>
      </c>
      <c r="Q57" s="283">
        <f>N57*((100+H53)/100)</f>
        <v>348.83461619999997</v>
      </c>
      <c r="R57" s="679"/>
      <c r="S57" s="647"/>
      <c r="T57" s="647"/>
    </row>
    <row r="58" spans="2:20">
      <c r="B58" s="305" t="s">
        <v>63</v>
      </c>
      <c r="C58" s="81" t="s">
        <v>296</v>
      </c>
      <c r="D58" s="75" t="s">
        <v>295</v>
      </c>
      <c r="E58" s="19"/>
      <c r="F58" s="19" t="s">
        <v>191</v>
      </c>
      <c r="G58" s="23">
        <v>792</v>
      </c>
      <c r="H58" s="526"/>
      <c r="I58" s="25">
        <f>G58*((100-H53)/100)</f>
        <v>586.08000000000004</v>
      </c>
      <c r="J58" s="26" t="s">
        <v>18</v>
      </c>
      <c r="K58" s="24">
        <f>G58*((100+H53)/100)</f>
        <v>997.92</v>
      </c>
      <c r="L58" s="16" t="s">
        <v>194</v>
      </c>
      <c r="M58" s="529"/>
      <c r="N58" s="23">
        <v>283</v>
      </c>
      <c r="O58" s="25">
        <f>N58*((100-H53)/100)</f>
        <v>209.42</v>
      </c>
      <c r="P58" s="26" t="s">
        <v>18</v>
      </c>
      <c r="Q58" s="283">
        <f>N58*((100+H53)/100)</f>
        <v>356.58</v>
      </c>
      <c r="R58" s="679"/>
      <c r="S58" s="647"/>
      <c r="T58" s="647"/>
    </row>
    <row r="59" spans="2:20" ht="13.5" hidden="1" thickBot="1">
      <c r="B59" s="305"/>
      <c r="C59" s="81" t="s">
        <v>297</v>
      </c>
      <c r="D59" s="75" t="s">
        <v>163</v>
      </c>
      <c r="E59" s="19"/>
      <c r="F59" s="19" t="s">
        <v>191</v>
      </c>
      <c r="G59" s="430"/>
      <c r="H59" s="526"/>
      <c r="I59" s="25">
        <f>G59*((100-H53)/100)</f>
        <v>0</v>
      </c>
      <c r="J59" s="26" t="s">
        <v>18</v>
      </c>
      <c r="K59" s="24">
        <f>G59*((100+H53)/100)</f>
        <v>0</v>
      </c>
      <c r="L59" s="16" t="s">
        <v>194</v>
      </c>
      <c r="M59" s="529"/>
      <c r="N59" s="23">
        <f t="shared" si="2"/>
        <v>0</v>
      </c>
      <c r="O59" s="25">
        <f>N59*((100-H53)/100)</f>
        <v>0</v>
      </c>
      <c r="P59" s="26" t="s">
        <v>18</v>
      </c>
      <c r="Q59" s="283">
        <f>N59*((100+H53)/100)</f>
        <v>0</v>
      </c>
      <c r="R59" s="679"/>
      <c r="S59" s="647"/>
      <c r="T59" s="647"/>
    </row>
    <row r="60" spans="2:20">
      <c r="B60" s="226" t="s">
        <v>397</v>
      </c>
      <c r="C60" s="75" t="s">
        <v>299</v>
      </c>
      <c r="D60" s="75" t="s">
        <v>104</v>
      </c>
      <c r="E60" s="19"/>
      <c r="F60" s="19" t="s">
        <v>191</v>
      </c>
      <c r="G60" s="23">
        <v>801</v>
      </c>
      <c r="H60" s="526"/>
      <c r="I60" s="25">
        <f>G60*((100-H53)/100)</f>
        <v>592.74</v>
      </c>
      <c r="J60" s="26" t="s">
        <v>18</v>
      </c>
      <c r="K60" s="24">
        <f>G60*((100+H53)/100)</f>
        <v>1009.26</v>
      </c>
      <c r="L60" s="16" t="s">
        <v>194</v>
      </c>
      <c r="M60" s="529"/>
      <c r="N60" s="23">
        <v>286</v>
      </c>
      <c r="O60" s="25">
        <f>N60*((100-H53)/100)</f>
        <v>211.64</v>
      </c>
      <c r="P60" s="26" t="s">
        <v>18</v>
      </c>
      <c r="Q60" s="283">
        <f>N60*((100+H53)/100)</f>
        <v>360.36</v>
      </c>
      <c r="R60" s="679"/>
      <c r="S60" s="647"/>
      <c r="T60" s="647"/>
    </row>
    <row r="61" spans="2:20">
      <c r="B61" s="226"/>
      <c r="C61" s="75" t="s">
        <v>305</v>
      </c>
      <c r="D61" s="75" t="s">
        <v>104</v>
      </c>
      <c r="E61" s="19"/>
      <c r="F61" s="19" t="s">
        <v>191</v>
      </c>
      <c r="G61" s="23">
        <v>804</v>
      </c>
      <c r="H61" s="526"/>
      <c r="I61" s="25">
        <f>G61*((100-H53)/100)</f>
        <v>594.96</v>
      </c>
      <c r="J61" s="26" t="s">
        <v>18</v>
      </c>
      <c r="K61" s="24">
        <f>G61*((100+H53)/100)</f>
        <v>1013.04</v>
      </c>
      <c r="L61" s="16" t="s">
        <v>194</v>
      </c>
      <c r="M61" s="529"/>
      <c r="N61" s="23">
        <v>287</v>
      </c>
      <c r="O61" s="25">
        <f>N61*((100-H53)/100)</f>
        <v>212.38</v>
      </c>
      <c r="P61" s="26" t="s">
        <v>18</v>
      </c>
      <c r="Q61" s="283">
        <f>N61*((100+H53)/100)</f>
        <v>361.62</v>
      </c>
      <c r="R61" s="679"/>
      <c r="S61" s="647"/>
      <c r="T61" s="647"/>
    </row>
    <row r="62" spans="2:20">
      <c r="B62" s="226"/>
      <c r="C62" s="83" t="s">
        <v>67</v>
      </c>
      <c r="D62" s="75" t="s">
        <v>104</v>
      </c>
      <c r="E62" s="19"/>
      <c r="F62" s="19" t="s">
        <v>191</v>
      </c>
      <c r="G62" s="23">
        <v>727</v>
      </c>
      <c r="H62" s="526"/>
      <c r="I62" s="25">
        <f>G62*((100-H53)/100)</f>
        <v>537.98</v>
      </c>
      <c r="J62" s="26" t="s">
        <v>18</v>
      </c>
      <c r="K62" s="24">
        <f>G62*((100+H53)/100)</f>
        <v>916.02</v>
      </c>
      <c r="L62" s="16" t="s">
        <v>194</v>
      </c>
      <c r="M62" s="529"/>
      <c r="N62" s="23">
        <f t="shared" ref="N62" si="3">G62*$M$53</f>
        <v>259.03737000000001</v>
      </c>
      <c r="O62" s="25">
        <f>N62*((100-H53)/100)</f>
        <v>191.68765379999999</v>
      </c>
      <c r="P62" s="26" t="s">
        <v>18</v>
      </c>
      <c r="Q62" s="283">
        <f>N62*((100+H53)/100)</f>
        <v>326.3870862</v>
      </c>
      <c r="R62" s="679"/>
      <c r="S62" s="647"/>
      <c r="T62" s="647"/>
    </row>
    <row r="63" spans="2:20" ht="13.5" hidden="1" thickBot="1">
      <c r="B63" s="226"/>
      <c r="C63" s="83"/>
      <c r="D63" s="75"/>
      <c r="E63" s="19"/>
      <c r="F63" s="19" t="s">
        <v>191</v>
      </c>
      <c r="G63" s="430"/>
      <c r="H63" s="526"/>
      <c r="I63" s="25">
        <f>G63*((100-H53)/100)</f>
        <v>0</v>
      </c>
      <c r="J63" s="26" t="s">
        <v>18</v>
      </c>
      <c r="K63" s="24">
        <f>G63*((100+H53)/100)</f>
        <v>0</v>
      </c>
      <c r="L63" s="16" t="s">
        <v>194</v>
      </c>
      <c r="M63" s="529"/>
      <c r="N63" s="23">
        <f t="shared" si="2"/>
        <v>0</v>
      </c>
      <c r="O63" s="25">
        <f>N63*((100-H53)/100)</f>
        <v>0</v>
      </c>
      <c r="P63" s="26" t="s">
        <v>18</v>
      </c>
      <c r="Q63" s="283">
        <f>N63*((100+H53)/100)</f>
        <v>0</v>
      </c>
      <c r="R63" s="679"/>
      <c r="S63" s="647"/>
      <c r="T63" s="647"/>
    </row>
    <row r="64" spans="2:20">
      <c r="B64" s="226"/>
      <c r="C64" s="83" t="s">
        <v>310</v>
      </c>
      <c r="D64" s="75" t="s">
        <v>104</v>
      </c>
      <c r="E64" s="19"/>
      <c r="F64" s="19" t="s">
        <v>191</v>
      </c>
      <c r="G64" s="23">
        <v>819</v>
      </c>
      <c r="H64" s="526"/>
      <c r="I64" s="25">
        <f>G64*((100-H53)/100)</f>
        <v>606.05999999999995</v>
      </c>
      <c r="J64" s="26" t="s">
        <v>18</v>
      </c>
      <c r="K64" s="24">
        <f>G64*((100+H53)/100)</f>
        <v>1031.94</v>
      </c>
      <c r="L64" s="16" t="s">
        <v>194</v>
      </c>
      <c r="M64" s="529"/>
      <c r="N64" s="23">
        <f t="shared" si="2"/>
        <v>291.81789000000003</v>
      </c>
      <c r="O64" s="25">
        <f>N64*((100-H53)/100)</f>
        <v>215.94523860000001</v>
      </c>
      <c r="P64" s="26" t="s">
        <v>18</v>
      </c>
      <c r="Q64" s="283">
        <f>N64*((100+H53)/100)</f>
        <v>367.69054140000003</v>
      </c>
      <c r="R64" s="679"/>
      <c r="S64" s="647"/>
      <c r="T64" s="647"/>
    </row>
    <row r="65" spans="2:20">
      <c r="B65" s="226"/>
      <c r="C65" s="75" t="s">
        <v>174</v>
      </c>
      <c r="D65" s="75" t="s">
        <v>104</v>
      </c>
      <c r="E65" s="19"/>
      <c r="F65" s="19" t="s">
        <v>191</v>
      </c>
      <c r="G65" s="23">
        <v>786</v>
      </c>
      <c r="H65" s="526"/>
      <c r="I65" s="25">
        <f>G65*((100-H53)/100)</f>
        <v>581.64</v>
      </c>
      <c r="J65" s="26" t="s">
        <v>18</v>
      </c>
      <c r="K65" s="24">
        <f>G65*((100+H53)/100)</f>
        <v>990.36</v>
      </c>
      <c r="L65" s="16" t="s">
        <v>194</v>
      </c>
      <c r="M65" s="529"/>
      <c r="N65" s="23">
        <v>281</v>
      </c>
      <c r="O65" s="25">
        <f>N65*((100-H53)/100)</f>
        <v>207.94</v>
      </c>
      <c r="P65" s="26" t="s">
        <v>18</v>
      </c>
      <c r="Q65" s="283">
        <f>N65*((100+H53)/100)</f>
        <v>354.06</v>
      </c>
      <c r="R65" s="679"/>
      <c r="S65" s="647"/>
      <c r="T65" s="647"/>
    </row>
    <row r="66" spans="2:20" ht="13.5" thickBot="1">
      <c r="B66" s="228"/>
      <c r="C66" s="240" t="s">
        <v>319</v>
      </c>
      <c r="D66" s="240" t="s">
        <v>104</v>
      </c>
      <c r="E66" s="241"/>
      <c r="F66" s="241" t="s">
        <v>191</v>
      </c>
      <c r="G66" s="263">
        <v>772</v>
      </c>
      <c r="H66" s="527"/>
      <c r="I66" s="264">
        <f>G66*((100-H53)/100)</f>
        <v>571.28</v>
      </c>
      <c r="J66" s="265" t="s">
        <v>18</v>
      </c>
      <c r="K66" s="266">
        <f>G66*((100+H53)/100)</f>
        <v>972.72</v>
      </c>
      <c r="L66" s="242" t="s">
        <v>194</v>
      </c>
      <c r="M66" s="530"/>
      <c r="N66" s="263">
        <v>276</v>
      </c>
      <c r="O66" s="264">
        <f>N66*((100-H53)/100)</f>
        <v>204.24</v>
      </c>
      <c r="P66" s="265" t="s">
        <v>18</v>
      </c>
      <c r="Q66" s="286">
        <f>N66*((100+H53)/100)</f>
        <v>347.76</v>
      </c>
      <c r="R66" s="679"/>
      <c r="S66" s="645"/>
      <c r="T66" s="645"/>
    </row>
    <row r="67" spans="2:20" ht="13.5" hidden="1" thickTop="1">
      <c r="B67" s="585" t="s">
        <v>35</v>
      </c>
      <c r="C67" s="268" t="str">
        <f>INFO!$B$28</f>
        <v>DiaSys</v>
      </c>
      <c r="D67" s="213" t="s">
        <v>139</v>
      </c>
      <c r="E67" s="214" t="s">
        <v>138</v>
      </c>
      <c r="F67" s="219" t="s">
        <v>194</v>
      </c>
      <c r="G67" s="215" t="s">
        <v>355</v>
      </c>
      <c r="H67" s="531" t="str">
        <f>INFO!B37</f>
        <v>17</v>
      </c>
      <c r="I67" s="269" t="e">
        <f>G67*((100-H67)/100)</f>
        <v>#VALUE!</v>
      </c>
      <c r="J67" s="350" t="s">
        <v>18</v>
      </c>
      <c r="K67" s="271" t="e">
        <f>G67*((100+H67)/100)</f>
        <v>#VALUE!</v>
      </c>
      <c r="L67" s="219" t="s">
        <v>191</v>
      </c>
      <c r="M67" s="532" t="s">
        <v>342</v>
      </c>
      <c r="N67" s="244" t="s">
        <v>355</v>
      </c>
      <c r="O67" s="269" t="e">
        <f>N67*((100-H67)/100)</f>
        <v>#VALUE!</v>
      </c>
      <c r="P67" s="350" t="s">
        <v>18</v>
      </c>
      <c r="Q67" s="351" t="e">
        <f>N67*((100+H67)/100)</f>
        <v>#VALUE!</v>
      </c>
      <c r="R67" s="679"/>
      <c r="S67" s="646">
        <f>STDEV(G67:G84)/AVERAGE(G67:G84)</f>
        <v>2.7189886067905587E-2</v>
      </c>
      <c r="T67" s="646">
        <f>(G69/G78)-1</f>
        <v>-9.8529411764708419E-3</v>
      </c>
    </row>
    <row r="68" spans="2:20" ht="13.5" thickTop="1">
      <c r="B68" s="587"/>
      <c r="C68" s="84" t="s">
        <v>131</v>
      </c>
      <c r="D68" s="75" t="s">
        <v>25</v>
      </c>
      <c r="E68" s="19" t="s">
        <v>140</v>
      </c>
      <c r="F68" s="16" t="s">
        <v>194</v>
      </c>
      <c r="G68" s="18">
        <v>2.6302000000000003</v>
      </c>
      <c r="H68" s="526"/>
      <c r="I68" s="17">
        <f>G68*((100-H67)/100)</f>
        <v>2.1830660000000002</v>
      </c>
      <c r="J68" s="117" t="s">
        <v>18</v>
      </c>
      <c r="K68" s="82">
        <f>G68*((100+H67)/100)</f>
        <v>3.077334</v>
      </c>
      <c r="L68" s="16" t="s">
        <v>191</v>
      </c>
      <c r="M68" s="529"/>
      <c r="N68" s="66">
        <f t="shared" ref="N68:N84" si="4">G68*$M$67</f>
        <v>10.547102000000001</v>
      </c>
      <c r="O68" s="17">
        <f>N68*((100-H67)/100)</f>
        <v>8.7540946599999998</v>
      </c>
      <c r="P68" s="117" t="s">
        <v>18</v>
      </c>
      <c r="Q68" s="273">
        <f>N68*((100+H67)/100)</f>
        <v>12.34010934</v>
      </c>
      <c r="R68" s="679"/>
      <c r="S68" s="647"/>
      <c r="T68" s="647"/>
    </row>
    <row r="69" spans="2:20" ht="12.75" customHeight="1">
      <c r="B69" s="226" t="s">
        <v>19</v>
      </c>
      <c r="C69" s="81"/>
      <c r="D69" s="75" t="s">
        <v>141</v>
      </c>
      <c r="E69" s="19" t="s">
        <v>142</v>
      </c>
      <c r="F69" s="16" t="s">
        <v>194</v>
      </c>
      <c r="G69" s="18">
        <v>2.6931999999999996</v>
      </c>
      <c r="H69" s="526"/>
      <c r="I69" s="17">
        <f>G69*((100-H67)/100)</f>
        <v>2.2353559999999995</v>
      </c>
      <c r="J69" s="117" t="s">
        <v>18</v>
      </c>
      <c r="K69" s="82">
        <f>G69*((100+H67)/100)</f>
        <v>3.1510439999999993</v>
      </c>
      <c r="L69" s="16" t="s">
        <v>191</v>
      </c>
      <c r="M69" s="529"/>
      <c r="N69" s="66">
        <f t="shared" si="4"/>
        <v>10.799731999999997</v>
      </c>
      <c r="O69" s="17">
        <f>N69*((100-H67)/100)</f>
        <v>8.9637775599999969</v>
      </c>
      <c r="P69" s="117" t="s">
        <v>18</v>
      </c>
      <c r="Q69" s="273">
        <f>N69*((100+H67)/100)</f>
        <v>12.635686439999995</v>
      </c>
      <c r="R69" s="679"/>
      <c r="S69" s="647"/>
      <c r="T69" s="647"/>
    </row>
    <row r="70" spans="2:20" ht="12.75" customHeight="1">
      <c r="B70" s="226" t="s">
        <v>36</v>
      </c>
      <c r="C70" s="81" t="s">
        <v>160</v>
      </c>
      <c r="D70" s="75" t="s">
        <v>25</v>
      </c>
      <c r="E70" s="19" t="s">
        <v>268</v>
      </c>
      <c r="F70" s="16" t="s">
        <v>194</v>
      </c>
      <c r="G70" s="18">
        <v>2.6354000000000002</v>
      </c>
      <c r="H70" s="526"/>
      <c r="I70" s="17">
        <f>G70*((100-H67)/100)</f>
        <v>2.1873819999999999</v>
      </c>
      <c r="J70" s="117" t="s">
        <v>18</v>
      </c>
      <c r="K70" s="82">
        <f>G70*((100+H67)/100)</f>
        <v>3.083418</v>
      </c>
      <c r="L70" s="16" t="s">
        <v>191</v>
      </c>
      <c r="M70" s="529"/>
      <c r="N70" s="66">
        <v>10.5</v>
      </c>
      <c r="O70" s="17">
        <f>N70*((100-H67)/100)</f>
        <v>8.7149999999999999</v>
      </c>
      <c r="P70" s="117" t="s">
        <v>18</v>
      </c>
      <c r="Q70" s="273">
        <f>N70*((100+H67)/100)</f>
        <v>12.285</v>
      </c>
      <c r="R70" s="679"/>
      <c r="S70" s="647"/>
      <c r="T70" s="647"/>
    </row>
    <row r="71" spans="2:20">
      <c r="B71" s="226" t="s">
        <v>398</v>
      </c>
      <c r="C71" s="83" t="s">
        <v>159</v>
      </c>
      <c r="D71" s="75" t="s">
        <v>72</v>
      </c>
      <c r="E71" s="19"/>
      <c r="F71" s="16" t="s">
        <v>194</v>
      </c>
      <c r="G71" s="18">
        <v>2.62</v>
      </c>
      <c r="H71" s="526"/>
      <c r="I71" s="17">
        <f>G71*((100-H67)/100)</f>
        <v>2.1745999999999999</v>
      </c>
      <c r="J71" s="117" t="s">
        <v>18</v>
      </c>
      <c r="K71" s="82">
        <f>G71*((100+H67)/100)</f>
        <v>3.0653999999999999</v>
      </c>
      <c r="L71" s="16" t="s">
        <v>191</v>
      </c>
      <c r="M71" s="529"/>
      <c r="N71" s="66">
        <f t="shared" si="4"/>
        <v>10.5062</v>
      </c>
      <c r="O71" s="17">
        <f>N71*((100-H67)/100)</f>
        <v>8.7201459999999997</v>
      </c>
      <c r="P71" s="117" t="s">
        <v>18</v>
      </c>
      <c r="Q71" s="273">
        <f>N71*((100+H67)/100)</f>
        <v>12.292254</v>
      </c>
      <c r="R71" s="679"/>
      <c r="S71" s="647"/>
      <c r="T71" s="647"/>
    </row>
    <row r="72" spans="2:20">
      <c r="B72" s="226"/>
      <c r="C72" s="83" t="s">
        <v>172</v>
      </c>
      <c r="D72" s="75" t="s">
        <v>25</v>
      </c>
      <c r="E72" s="19"/>
      <c r="F72" s="16" t="s">
        <v>194</v>
      </c>
      <c r="G72" s="18">
        <v>2.8</v>
      </c>
      <c r="H72" s="526"/>
      <c r="I72" s="17">
        <f>G72*((100-H67)/100)</f>
        <v>2.3239999999999998</v>
      </c>
      <c r="J72" s="117" t="s">
        <v>18</v>
      </c>
      <c r="K72" s="82">
        <f>G72*((100+H67)/100)</f>
        <v>3.2759999999999998</v>
      </c>
      <c r="L72" s="16" t="s">
        <v>191</v>
      </c>
      <c r="M72" s="529"/>
      <c r="N72" s="66">
        <f t="shared" si="4"/>
        <v>11.227999999999998</v>
      </c>
      <c r="O72" s="17">
        <f>N72*((100-H67)/100)</f>
        <v>9.3192399999999971</v>
      </c>
      <c r="P72" s="117" t="s">
        <v>18</v>
      </c>
      <c r="Q72" s="273">
        <f>N72*((100+H67)/100)</f>
        <v>13.136759999999997</v>
      </c>
      <c r="R72" s="679"/>
      <c r="S72" s="647"/>
      <c r="T72" s="647"/>
    </row>
    <row r="73" spans="2:20">
      <c r="B73" s="226"/>
      <c r="C73" s="81"/>
      <c r="D73" s="75" t="s">
        <v>157</v>
      </c>
      <c r="E73" s="19"/>
      <c r="F73" s="16" t="s">
        <v>194</v>
      </c>
      <c r="G73" s="18" t="s">
        <v>363</v>
      </c>
      <c r="H73" s="526"/>
      <c r="I73" s="181" t="e">
        <f>G73*((100-H67)/100)</f>
        <v>#VALUE!</v>
      </c>
      <c r="J73" s="117" t="s">
        <v>18</v>
      </c>
      <c r="K73" s="183" t="e">
        <f>G73*((100+H67)/100)</f>
        <v>#VALUE!</v>
      </c>
      <c r="L73" s="16" t="s">
        <v>191</v>
      </c>
      <c r="M73" s="529"/>
      <c r="N73" s="174" t="e">
        <f t="shared" si="4"/>
        <v>#VALUE!</v>
      </c>
      <c r="O73" s="181" t="e">
        <f>N73*((100-H67)/100)</f>
        <v>#VALUE!</v>
      </c>
      <c r="P73" s="117" t="s">
        <v>18</v>
      </c>
      <c r="Q73" s="274" t="e">
        <f>N73*((100+H67)/100)</f>
        <v>#VALUE!</v>
      </c>
      <c r="R73" s="679"/>
      <c r="S73" s="647"/>
      <c r="T73" s="647"/>
    </row>
    <row r="74" spans="2:20">
      <c r="B74" s="226"/>
      <c r="C74" s="81" t="s">
        <v>296</v>
      </c>
      <c r="D74" s="75" t="s">
        <v>25</v>
      </c>
      <c r="E74" s="19"/>
      <c r="F74" s="16" t="s">
        <v>194</v>
      </c>
      <c r="G74" s="18">
        <v>2.7549999999999999</v>
      </c>
      <c r="H74" s="526"/>
      <c r="I74" s="17">
        <f>G74*((100-H67)/100)</f>
        <v>2.2866499999999998</v>
      </c>
      <c r="J74" s="117" t="s">
        <v>18</v>
      </c>
      <c r="K74" s="82">
        <f>G74*((100+H67)/100)</f>
        <v>3.2233499999999995</v>
      </c>
      <c r="L74" s="16" t="s">
        <v>191</v>
      </c>
      <c r="M74" s="529"/>
      <c r="N74" s="66">
        <f t="shared" si="4"/>
        <v>11.047549999999999</v>
      </c>
      <c r="O74" s="17">
        <f>N74*((100-H67)/100)</f>
        <v>9.1694664999999986</v>
      </c>
      <c r="P74" s="117" t="s">
        <v>18</v>
      </c>
      <c r="Q74" s="273">
        <f>N74*((100+H67)/100)</f>
        <v>12.925633499999998</v>
      </c>
      <c r="R74" s="679"/>
      <c r="S74" s="647"/>
      <c r="T74" s="647"/>
    </row>
    <row r="75" spans="2:20" hidden="1">
      <c r="B75" s="226"/>
      <c r="C75" s="84" t="s">
        <v>297</v>
      </c>
      <c r="D75" s="75" t="s">
        <v>163</v>
      </c>
      <c r="E75" s="19"/>
      <c r="F75" s="16" t="s">
        <v>194</v>
      </c>
      <c r="G75" s="18"/>
      <c r="H75" s="526"/>
      <c r="I75" s="17">
        <f t="shared" ref="I75:I77" si="5">G75*((100-H68)/100)</f>
        <v>0</v>
      </c>
      <c r="J75" s="117" t="s">
        <v>18</v>
      </c>
      <c r="K75" s="82">
        <f t="shared" ref="K75:K77" si="6">G75*((100+H68)/100)</f>
        <v>0</v>
      </c>
      <c r="L75" s="16" t="s">
        <v>191</v>
      </c>
      <c r="M75" s="529"/>
      <c r="N75" s="66">
        <f t="shared" si="4"/>
        <v>0</v>
      </c>
      <c r="O75" s="17">
        <f t="shared" ref="O75:O77" si="7">N75*((100-H68)/100)</f>
        <v>0</v>
      </c>
      <c r="P75" s="117" t="s">
        <v>18</v>
      </c>
      <c r="Q75" s="273">
        <f t="shared" ref="Q75:Q77" si="8">N75*((100+H68)/100)</f>
        <v>0</v>
      </c>
      <c r="R75" s="679"/>
      <c r="S75" s="647"/>
      <c r="T75" s="647"/>
    </row>
    <row r="76" spans="2:20" hidden="1">
      <c r="B76" s="226"/>
      <c r="C76" s="208"/>
      <c r="D76" s="75" t="s">
        <v>157</v>
      </c>
      <c r="E76" s="19"/>
      <c r="F76" s="16" t="s">
        <v>194</v>
      </c>
      <c r="G76" s="18"/>
      <c r="H76" s="526"/>
      <c r="I76" s="17">
        <f t="shared" si="5"/>
        <v>0</v>
      </c>
      <c r="J76" s="182" t="s">
        <v>18</v>
      </c>
      <c r="K76" s="82">
        <f t="shared" si="6"/>
        <v>0</v>
      </c>
      <c r="L76" s="16" t="s">
        <v>191</v>
      </c>
      <c r="M76" s="529"/>
      <c r="N76" s="66">
        <f t="shared" si="4"/>
        <v>0</v>
      </c>
      <c r="O76" s="17">
        <f t="shared" si="7"/>
        <v>0</v>
      </c>
      <c r="P76" s="182" t="s">
        <v>18</v>
      </c>
      <c r="Q76" s="273">
        <f t="shared" si="8"/>
        <v>0</v>
      </c>
      <c r="R76" s="679"/>
      <c r="S76" s="647"/>
      <c r="T76" s="647"/>
    </row>
    <row r="77" spans="2:20">
      <c r="B77" s="226"/>
      <c r="C77" s="83" t="s">
        <v>299</v>
      </c>
      <c r="D77" s="75" t="s">
        <v>157</v>
      </c>
      <c r="E77" s="19"/>
      <c r="F77" s="16" t="s">
        <v>194</v>
      </c>
      <c r="G77" s="18">
        <v>2.7</v>
      </c>
      <c r="H77" s="526"/>
      <c r="I77" s="17">
        <f t="shared" si="5"/>
        <v>2.7</v>
      </c>
      <c r="J77" s="117" t="s">
        <v>18</v>
      </c>
      <c r="K77" s="82">
        <f t="shared" si="6"/>
        <v>2.7</v>
      </c>
      <c r="L77" s="16" t="s">
        <v>191</v>
      </c>
      <c r="M77" s="529"/>
      <c r="N77" s="66">
        <f t="shared" si="4"/>
        <v>10.827</v>
      </c>
      <c r="O77" s="20">
        <f t="shared" si="7"/>
        <v>10.827</v>
      </c>
      <c r="P77" s="117" t="s">
        <v>18</v>
      </c>
      <c r="Q77" s="273">
        <f t="shared" si="8"/>
        <v>10.827</v>
      </c>
      <c r="R77" s="679"/>
      <c r="S77" s="647"/>
      <c r="T77" s="647"/>
    </row>
    <row r="78" spans="2:20">
      <c r="B78" s="226"/>
      <c r="C78" s="81"/>
      <c r="D78" s="75" t="s">
        <v>301</v>
      </c>
      <c r="E78" s="19"/>
      <c r="F78" s="16" t="s">
        <v>194</v>
      </c>
      <c r="G78" s="18">
        <v>2.72</v>
      </c>
      <c r="H78" s="526"/>
      <c r="I78" s="17">
        <f>G78*((100-H67)/100)</f>
        <v>2.2576000000000001</v>
      </c>
      <c r="J78" s="117" t="s">
        <v>18</v>
      </c>
      <c r="K78" s="82">
        <f>G78*((100+H67)/100)</f>
        <v>3.1823999999999999</v>
      </c>
      <c r="L78" s="16" t="s">
        <v>191</v>
      </c>
      <c r="M78" s="529"/>
      <c r="N78" s="66">
        <f t="shared" si="4"/>
        <v>10.9072</v>
      </c>
      <c r="O78" s="17">
        <f>N78*((100-H67)/100)</f>
        <v>9.0529759999999992</v>
      </c>
      <c r="P78" s="117" t="s">
        <v>18</v>
      </c>
      <c r="Q78" s="273">
        <f>N78*((100+H67)/100)</f>
        <v>12.761423999999998</v>
      </c>
      <c r="R78" s="679"/>
      <c r="S78" s="647"/>
      <c r="T78" s="647"/>
    </row>
    <row r="79" spans="2:20">
      <c r="B79" s="226"/>
      <c r="C79" s="81" t="s">
        <v>305</v>
      </c>
      <c r="D79" s="75" t="s">
        <v>157</v>
      </c>
      <c r="E79" s="19"/>
      <c r="F79" s="16" t="s">
        <v>194</v>
      </c>
      <c r="G79" s="18">
        <v>2.7</v>
      </c>
      <c r="H79" s="526"/>
      <c r="I79" s="17">
        <f>G79*((100-H67)/100)</f>
        <v>2.2410000000000001</v>
      </c>
      <c r="J79" s="117" t="s">
        <v>18</v>
      </c>
      <c r="K79" s="82">
        <f>G79*((100+H67)/100)</f>
        <v>3.1589999999999998</v>
      </c>
      <c r="L79" s="16" t="s">
        <v>191</v>
      </c>
      <c r="M79" s="529"/>
      <c r="N79" s="66">
        <f t="shared" si="4"/>
        <v>10.827</v>
      </c>
      <c r="O79" s="17">
        <f>N79*((100-H67)/100)</f>
        <v>8.9864099999999993</v>
      </c>
      <c r="P79" s="117" t="s">
        <v>18</v>
      </c>
      <c r="Q79" s="273">
        <f>N79*((100+H67)/100)</f>
        <v>12.667589999999999</v>
      </c>
      <c r="R79" s="679"/>
      <c r="S79" s="647"/>
      <c r="T79" s="647"/>
    </row>
    <row r="80" spans="2:20">
      <c r="B80" s="226"/>
      <c r="C80" s="83" t="s">
        <v>67</v>
      </c>
      <c r="D80" s="75" t="s">
        <v>367</v>
      </c>
      <c r="E80" s="19"/>
      <c r="F80" s="16" t="s">
        <v>194</v>
      </c>
      <c r="G80" s="18" t="s">
        <v>355</v>
      </c>
      <c r="H80" s="526"/>
      <c r="I80" s="181" t="e">
        <f>G80*((100-H67)/100)</f>
        <v>#VALUE!</v>
      </c>
      <c r="J80" s="182" t="s">
        <v>18</v>
      </c>
      <c r="K80" s="183" t="e">
        <f>G80*((100+H67)/100)</f>
        <v>#VALUE!</v>
      </c>
      <c r="L80" s="16" t="s">
        <v>191</v>
      </c>
      <c r="M80" s="529"/>
      <c r="N80" s="174" t="e">
        <f t="shared" si="4"/>
        <v>#VALUE!</v>
      </c>
      <c r="O80" s="181" t="e">
        <f>N80*((100-H67)/100)</f>
        <v>#VALUE!</v>
      </c>
      <c r="P80" s="117" t="s">
        <v>18</v>
      </c>
      <c r="Q80" s="274" t="e">
        <f>N80*((100+H69)/100)</f>
        <v>#VALUE!</v>
      </c>
      <c r="R80" s="679"/>
      <c r="S80" s="647"/>
      <c r="T80" s="647"/>
    </row>
    <row r="81" spans="2:23">
      <c r="B81" s="226"/>
      <c r="C81" s="81"/>
      <c r="D81" s="75" t="s">
        <v>157</v>
      </c>
      <c r="E81" s="19"/>
      <c r="F81" s="16" t="s">
        <v>194</v>
      </c>
      <c r="G81" s="18">
        <v>2.63</v>
      </c>
      <c r="H81" s="526"/>
      <c r="I81" s="17">
        <f>G81*((100-H68)/100)</f>
        <v>2.63</v>
      </c>
      <c r="J81" s="117" t="s">
        <v>18</v>
      </c>
      <c r="K81" s="368">
        <f>G81*((100+H68)/100)</f>
        <v>2.63</v>
      </c>
      <c r="L81" s="16" t="s">
        <v>191</v>
      </c>
      <c r="M81" s="529"/>
      <c r="N81" s="66">
        <f t="shared" si="4"/>
        <v>10.546299999999999</v>
      </c>
      <c r="O81" s="444">
        <f>N81*((100-H68)/100)</f>
        <v>10.546299999999999</v>
      </c>
      <c r="P81" s="117" t="s">
        <v>18</v>
      </c>
      <c r="Q81" s="367">
        <f>N81*((100+H70)/100)</f>
        <v>10.546299999999999</v>
      </c>
      <c r="R81" s="679"/>
      <c r="S81" s="647"/>
      <c r="T81" s="647"/>
    </row>
    <row r="82" spans="2:23">
      <c r="B82" s="226"/>
      <c r="C82" s="81" t="s">
        <v>310</v>
      </c>
      <c r="D82" s="75" t="s">
        <v>270</v>
      </c>
      <c r="E82" s="19"/>
      <c r="F82" s="16" t="s">
        <v>194</v>
      </c>
      <c r="G82" s="18">
        <v>2.6549999999999998</v>
      </c>
      <c r="H82" s="526"/>
      <c r="I82" s="17">
        <f>G82*((100-H67)/100)</f>
        <v>2.2036499999999997</v>
      </c>
      <c r="J82" s="117" t="s">
        <v>18</v>
      </c>
      <c r="K82" s="82">
        <f>G82*((100+H67)/100)</f>
        <v>3.1063499999999995</v>
      </c>
      <c r="L82" s="16" t="s">
        <v>191</v>
      </c>
      <c r="M82" s="529"/>
      <c r="N82" s="66">
        <f t="shared" si="4"/>
        <v>10.64655</v>
      </c>
      <c r="O82" s="17">
        <f>N82*((100-H67)/100)</f>
        <v>8.8366364999999991</v>
      </c>
      <c r="P82" s="117" t="s">
        <v>18</v>
      </c>
      <c r="Q82" s="273">
        <f>N82*((100+H67)/100)</f>
        <v>12.456463499999998</v>
      </c>
      <c r="R82" s="679"/>
      <c r="S82" s="647"/>
      <c r="T82" s="647"/>
    </row>
    <row r="83" spans="2:23">
      <c r="B83" s="226"/>
      <c r="C83" s="83" t="s">
        <v>174</v>
      </c>
      <c r="D83" s="75" t="s">
        <v>157</v>
      </c>
      <c r="E83" s="19"/>
      <c r="F83" s="16" t="s">
        <v>194</v>
      </c>
      <c r="G83" s="18">
        <v>2.84</v>
      </c>
      <c r="H83" s="526"/>
      <c r="I83" s="17">
        <f>G83*((100-H67)/100)</f>
        <v>2.3571999999999997</v>
      </c>
      <c r="J83" s="117" t="s">
        <v>18</v>
      </c>
      <c r="K83" s="82">
        <f>G83*((100+H67)/100)</f>
        <v>3.3227999999999995</v>
      </c>
      <c r="L83" s="16" t="s">
        <v>191</v>
      </c>
      <c r="M83" s="529"/>
      <c r="N83" s="66">
        <f t="shared" si="4"/>
        <v>11.388399999999999</v>
      </c>
      <c r="O83" s="17">
        <f>N83*((100-H67)/100)</f>
        <v>9.4523719999999987</v>
      </c>
      <c r="P83" s="117" t="s">
        <v>18</v>
      </c>
      <c r="Q83" s="273">
        <f>N83*((100+H67)/100)</f>
        <v>13.324427999999997</v>
      </c>
      <c r="R83" s="679"/>
      <c r="S83" s="647"/>
      <c r="T83" s="647"/>
    </row>
    <row r="84" spans="2:23" ht="13.5" thickBot="1">
      <c r="B84" s="228"/>
      <c r="C84" s="240" t="s">
        <v>319</v>
      </c>
      <c r="D84" s="240" t="s">
        <v>157</v>
      </c>
      <c r="E84" s="241"/>
      <c r="F84" s="242" t="s">
        <v>194</v>
      </c>
      <c r="G84" s="275">
        <v>2.8</v>
      </c>
      <c r="H84" s="555"/>
      <c r="I84" s="276">
        <f>G84*((100-H67)/100)</f>
        <v>2.3239999999999998</v>
      </c>
      <c r="J84" s="238" t="s">
        <v>18</v>
      </c>
      <c r="K84" s="277">
        <f>G84*((100+H67)/100)</f>
        <v>3.2759999999999998</v>
      </c>
      <c r="L84" s="242" t="s">
        <v>191</v>
      </c>
      <c r="M84" s="555"/>
      <c r="N84" s="256">
        <f t="shared" si="4"/>
        <v>11.227999999999998</v>
      </c>
      <c r="O84" s="276">
        <f>N84*((100-H67)/100)</f>
        <v>9.3192399999999971</v>
      </c>
      <c r="P84" s="238" t="s">
        <v>18</v>
      </c>
      <c r="Q84" s="278">
        <f>N84*((100+H67)/100)</f>
        <v>13.136759999999997</v>
      </c>
      <c r="R84" s="679"/>
      <c r="S84" s="645"/>
      <c r="T84" s="645"/>
    </row>
    <row r="85" spans="2:23" ht="13.5" thickTop="1">
      <c r="B85" s="585" t="s">
        <v>40</v>
      </c>
      <c r="C85" s="268" t="str">
        <f>INFO!$B$28</f>
        <v>DiaSys</v>
      </c>
      <c r="D85" s="213" t="s">
        <v>144</v>
      </c>
      <c r="E85" s="214" t="s">
        <v>143</v>
      </c>
      <c r="F85" s="214" t="s">
        <v>194</v>
      </c>
      <c r="G85" s="23">
        <v>156.46666666666664</v>
      </c>
      <c r="H85" s="531" t="str">
        <f>INFO!B38</f>
        <v>14</v>
      </c>
      <c r="I85" s="280">
        <f>G85*((100-H85)/100)</f>
        <v>134.56133333333329</v>
      </c>
      <c r="J85" s="281" t="s">
        <v>18</v>
      </c>
      <c r="K85" s="331">
        <f>G85*((100+H85)/100)</f>
        <v>178.37199999999996</v>
      </c>
      <c r="L85" s="219" t="s">
        <v>191</v>
      </c>
      <c r="M85" s="532" t="s">
        <v>343</v>
      </c>
      <c r="N85" s="279">
        <f>G85*$M$85</f>
        <v>555.45666666666659</v>
      </c>
      <c r="O85" s="280">
        <f>N85*((100-H85)/100)</f>
        <v>477.69273333333325</v>
      </c>
      <c r="P85" s="281" t="s">
        <v>18</v>
      </c>
      <c r="Q85" s="282">
        <f>N85*((100+H85)/100)</f>
        <v>633.22059999999988</v>
      </c>
      <c r="R85" s="679"/>
      <c r="S85" s="646">
        <f>STDEV(G85:G99)/AVERAGE(G85:G99)</f>
        <v>7.6489378354724427E-2</v>
      </c>
      <c r="T85" s="646">
        <f>(G85/G93)-1</f>
        <v>1.6017316017315819E-2</v>
      </c>
    </row>
    <row r="86" spans="2:23" hidden="1">
      <c r="B86" s="586"/>
      <c r="C86" s="81"/>
      <c r="D86" s="75" t="s">
        <v>322</v>
      </c>
      <c r="E86" s="19"/>
      <c r="F86" s="19" t="s">
        <v>194</v>
      </c>
      <c r="G86" s="23"/>
      <c r="H86" s="526"/>
      <c r="I86" s="20">
        <f>G86*((100-H85)/100)</f>
        <v>0</v>
      </c>
      <c r="J86" s="22" t="s">
        <v>18</v>
      </c>
      <c r="K86" s="21">
        <f>G86*((100+H85)/100)</f>
        <v>0</v>
      </c>
      <c r="L86" s="16" t="s">
        <v>191</v>
      </c>
      <c r="M86" s="529"/>
      <c r="N86" s="23">
        <f t="shared" ref="N86:N99" si="9">G86*$M$85</f>
        <v>0</v>
      </c>
      <c r="O86" s="25">
        <f>N86*((100-H85)/100)</f>
        <v>0</v>
      </c>
      <c r="P86" s="26" t="s">
        <v>18</v>
      </c>
      <c r="Q86" s="283">
        <f>N86*((100+H85)/100)</f>
        <v>0</v>
      </c>
      <c r="R86" s="679"/>
      <c r="S86" s="648"/>
      <c r="T86" s="648"/>
    </row>
    <row r="87" spans="2:23" ht="12.75" customHeight="1">
      <c r="B87" s="590"/>
      <c r="C87" s="75" t="s">
        <v>160</v>
      </c>
      <c r="D87" s="75" t="s">
        <v>72</v>
      </c>
      <c r="E87" s="19" t="s">
        <v>269</v>
      </c>
      <c r="F87" s="19" t="s">
        <v>194</v>
      </c>
      <c r="G87" s="23">
        <v>151</v>
      </c>
      <c r="H87" s="526"/>
      <c r="I87" s="25">
        <f>G87*((100-H85)/100)</f>
        <v>129.85999999999999</v>
      </c>
      <c r="J87" s="26" t="s">
        <v>18</v>
      </c>
      <c r="K87" s="24">
        <f>G87*((100+H85)/100)</f>
        <v>172.14</v>
      </c>
      <c r="L87" s="16" t="s">
        <v>191</v>
      </c>
      <c r="M87" s="529"/>
      <c r="N87" s="23">
        <f t="shared" si="9"/>
        <v>536.04999999999995</v>
      </c>
      <c r="O87" s="25">
        <f>N87*((100-H85)/100)</f>
        <v>461.00299999999993</v>
      </c>
      <c r="P87" s="26" t="s">
        <v>18</v>
      </c>
      <c r="Q87" s="283">
        <f>N87*((100+H85)/100)</f>
        <v>611.09699999999987</v>
      </c>
      <c r="R87" s="679"/>
      <c r="S87" s="648"/>
      <c r="T87" s="648"/>
    </row>
    <row r="88" spans="2:23" ht="12.75" customHeight="1">
      <c r="B88" s="226" t="s">
        <v>20</v>
      </c>
      <c r="C88" s="83" t="s">
        <v>159</v>
      </c>
      <c r="D88" s="75" t="s">
        <v>72</v>
      </c>
      <c r="E88" s="19"/>
      <c r="F88" s="19" t="s">
        <v>194</v>
      </c>
      <c r="G88" s="23">
        <v>153</v>
      </c>
      <c r="H88" s="526"/>
      <c r="I88" s="25">
        <f>G88*((100-H85)/100)</f>
        <v>131.57999999999998</v>
      </c>
      <c r="J88" s="26" t="s">
        <v>18</v>
      </c>
      <c r="K88" s="24">
        <f>G88*((100+H85)/100)</f>
        <v>174.42</v>
      </c>
      <c r="L88" s="16" t="s">
        <v>191</v>
      </c>
      <c r="M88" s="529"/>
      <c r="N88" s="23">
        <f t="shared" si="9"/>
        <v>543.15</v>
      </c>
      <c r="O88" s="25">
        <f>N88*((100-H85)/100)</f>
        <v>467.10899999999998</v>
      </c>
      <c r="P88" s="26" t="s">
        <v>18</v>
      </c>
      <c r="Q88" s="283">
        <f>N88*((100+H85)/100)</f>
        <v>619.19099999999992</v>
      </c>
      <c r="R88" s="679"/>
      <c r="S88" s="648"/>
      <c r="T88" s="648"/>
    </row>
    <row r="89" spans="2:23" ht="12.75" customHeight="1">
      <c r="B89" s="226" t="s">
        <v>37</v>
      </c>
      <c r="C89" s="75" t="s">
        <v>172</v>
      </c>
      <c r="D89" s="75" t="s">
        <v>362</v>
      </c>
      <c r="E89" s="19"/>
      <c r="F89" s="19" t="s">
        <v>194</v>
      </c>
      <c r="G89" s="23">
        <v>175</v>
      </c>
      <c r="H89" s="526"/>
      <c r="I89" s="25">
        <f>G89*((100-H85)/100)</f>
        <v>150.5</v>
      </c>
      <c r="J89" s="26" t="s">
        <v>18</v>
      </c>
      <c r="K89" s="24">
        <f>G89*((100+H85)/100)</f>
        <v>199.49999999999997</v>
      </c>
      <c r="L89" s="16" t="s">
        <v>191</v>
      </c>
      <c r="M89" s="529"/>
      <c r="N89" s="23">
        <f t="shared" si="9"/>
        <v>621.25</v>
      </c>
      <c r="O89" s="25">
        <f>N89*((100-H85)/100)</f>
        <v>534.27499999999998</v>
      </c>
      <c r="P89" s="26" t="s">
        <v>18</v>
      </c>
      <c r="Q89" s="283">
        <f>N89*((100+H85)/100)</f>
        <v>708.22499999999991</v>
      </c>
      <c r="R89" s="679"/>
      <c r="S89" s="648"/>
      <c r="T89" s="648"/>
    </row>
    <row r="90" spans="2:23" ht="12.75" hidden="1" customHeight="1">
      <c r="B90" s="224"/>
      <c r="C90" s="60" t="s">
        <v>296</v>
      </c>
      <c r="D90" s="75" t="s">
        <v>91</v>
      </c>
      <c r="E90" s="19"/>
      <c r="F90" s="19" t="s">
        <v>194</v>
      </c>
      <c r="G90" s="23"/>
      <c r="H90" s="526"/>
      <c r="I90" s="184">
        <f>G90*((100-H85)/100)</f>
        <v>0</v>
      </c>
      <c r="J90" s="172" t="s">
        <v>18</v>
      </c>
      <c r="K90" s="185">
        <f>G90*((100+H85)/100)</f>
        <v>0</v>
      </c>
      <c r="L90" s="16" t="s">
        <v>191</v>
      </c>
      <c r="M90" s="529"/>
      <c r="N90" s="187">
        <f t="shared" si="9"/>
        <v>0</v>
      </c>
      <c r="O90" s="184">
        <f>N90*((100-H85)/100)</f>
        <v>0</v>
      </c>
      <c r="P90" s="172" t="s">
        <v>18</v>
      </c>
      <c r="Q90" s="285">
        <f>N90*((100+H85)/100)</f>
        <v>0</v>
      </c>
      <c r="R90" s="679"/>
      <c r="S90" s="648"/>
      <c r="T90" s="648"/>
    </row>
    <row r="91" spans="2:23" ht="12.75" hidden="1" customHeight="1">
      <c r="B91" s="226" t="s">
        <v>38</v>
      </c>
      <c r="C91" s="83"/>
      <c r="D91" s="75"/>
      <c r="E91" s="19"/>
      <c r="F91" s="19" t="s">
        <v>194</v>
      </c>
      <c r="G91" s="23"/>
      <c r="H91" s="526"/>
      <c r="I91" s="25">
        <f>G91*((100-H85)/100)</f>
        <v>0</v>
      </c>
      <c r="J91" s="26" t="s">
        <v>18</v>
      </c>
      <c r="K91" s="24">
        <f>G91*((100+H85)/100)</f>
        <v>0</v>
      </c>
      <c r="L91" s="16" t="s">
        <v>191</v>
      </c>
      <c r="M91" s="529"/>
      <c r="N91" s="23">
        <f t="shared" si="9"/>
        <v>0</v>
      </c>
      <c r="O91" s="25">
        <f>N91*((100-H85)/100)</f>
        <v>0</v>
      </c>
      <c r="P91" s="26" t="s">
        <v>18</v>
      </c>
      <c r="Q91" s="283">
        <f>N91*((100+H85)/100)</f>
        <v>0</v>
      </c>
      <c r="R91" s="679"/>
      <c r="S91" s="648"/>
      <c r="T91" s="648"/>
    </row>
    <row r="92" spans="2:23" ht="12.75" hidden="1" customHeight="1">
      <c r="B92" s="226" t="s">
        <v>39</v>
      </c>
      <c r="C92" s="83"/>
      <c r="D92" s="75"/>
      <c r="E92" s="19"/>
      <c r="F92" s="19" t="s">
        <v>194</v>
      </c>
      <c r="G92" s="23"/>
      <c r="H92" s="526"/>
      <c r="I92" s="25">
        <f>G92*((100-H85)/100)</f>
        <v>0</v>
      </c>
      <c r="J92" s="26" t="s">
        <v>18</v>
      </c>
      <c r="K92" s="24">
        <f>G92*((100+H85)/100)</f>
        <v>0</v>
      </c>
      <c r="L92" s="16" t="s">
        <v>191</v>
      </c>
      <c r="M92" s="529"/>
      <c r="N92" s="23">
        <f t="shared" si="9"/>
        <v>0</v>
      </c>
      <c r="O92" s="25">
        <f>N92*((100-H85)/100)</f>
        <v>0</v>
      </c>
      <c r="P92" s="26" t="s">
        <v>18</v>
      </c>
      <c r="Q92" s="283">
        <f>N92*((100+H85)/100)</f>
        <v>0</v>
      </c>
      <c r="R92" s="679"/>
      <c r="S92" s="648"/>
      <c r="T92" s="648"/>
    </row>
    <row r="93" spans="2:23">
      <c r="B93" s="226" t="s">
        <v>39</v>
      </c>
      <c r="C93" s="75" t="s">
        <v>299</v>
      </c>
      <c r="D93" s="75" t="s">
        <v>72</v>
      </c>
      <c r="E93" s="19"/>
      <c r="F93" s="19" t="s">
        <v>194</v>
      </c>
      <c r="G93" s="23">
        <v>154</v>
      </c>
      <c r="H93" s="526"/>
      <c r="I93" s="25">
        <f>G93*((100-H85)/100)</f>
        <v>132.44</v>
      </c>
      <c r="J93" s="26" t="s">
        <v>18</v>
      </c>
      <c r="K93" s="24">
        <f>G93*((100+H85)/100)</f>
        <v>175.55999999999997</v>
      </c>
      <c r="L93" s="16" t="s">
        <v>191</v>
      </c>
      <c r="M93" s="529"/>
      <c r="N93" s="23">
        <f t="shared" si="9"/>
        <v>546.69999999999993</v>
      </c>
      <c r="O93" s="25">
        <f>N93*((100-H85)/100)</f>
        <v>470.16199999999992</v>
      </c>
      <c r="P93" s="26" t="s">
        <v>18</v>
      </c>
      <c r="Q93" s="283">
        <f>N93*((100+H85)/100)</f>
        <v>623.23799999999983</v>
      </c>
      <c r="R93" s="679"/>
      <c r="S93" s="648"/>
      <c r="T93" s="648"/>
    </row>
    <row r="94" spans="2:23">
      <c r="B94" s="224"/>
      <c r="C94" s="75" t="s">
        <v>305</v>
      </c>
      <c r="D94" s="75" t="s">
        <v>72</v>
      </c>
      <c r="E94" s="19"/>
      <c r="F94" s="19" t="s">
        <v>194</v>
      </c>
      <c r="G94" s="23">
        <v>147</v>
      </c>
      <c r="H94" s="526"/>
      <c r="I94" s="25">
        <f>G94*((100-H85)/100)</f>
        <v>126.42</v>
      </c>
      <c r="J94" s="26" t="s">
        <v>18</v>
      </c>
      <c r="K94" s="24">
        <f>G94*((100+H85)/100)</f>
        <v>167.57999999999998</v>
      </c>
      <c r="L94" s="16" t="s">
        <v>191</v>
      </c>
      <c r="M94" s="529"/>
      <c r="N94" s="23">
        <f t="shared" si="9"/>
        <v>521.85</v>
      </c>
      <c r="O94" s="25">
        <f>N94*((100-H85)/100)</f>
        <v>448.791</v>
      </c>
      <c r="P94" s="26" t="s">
        <v>18</v>
      </c>
      <c r="Q94" s="283">
        <f>N94*((100+H85)/100)</f>
        <v>594.90899999999999</v>
      </c>
      <c r="R94" s="679"/>
      <c r="S94" s="648"/>
      <c r="T94" s="648"/>
    </row>
    <row r="95" spans="2:23">
      <c r="B95" s="226" t="s">
        <v>39</v>
      </c>
      <c r="C95" s="75" t="s">
        <v>67</v>
      </c>
      <c r="D95" s="75" t="s">
        <v>72</v>
      </c>
      <c r="E95" s="19"/>
      <c r="F95" s="19" t="s">
        <v>194</v>
      </c>
      <c r="G95" s="23">
        <v>166</v>
      </c>
      <c r="H95" s="526"/>
      <c r="I95" s="25">
        <f>G95*((100-H85)/100)</f>
        <v>142.76</v>
      </c>
      <c r="J95" s="26" t="s">
        <v>18</v>
      </c>
      <c r="K95" s="24">
        <f>G95*((100+H85)/100)</f>
        <v>189.23999999999998</v>
      </c>
      <c r="L95" s="16" t="s">
        <v>191</v>
      </c>
      <c r="M95" s="529"/>
      <c r="N95" s="23">
        <f t="shared" si="9"/>
        <v>589.29999999999995</v>
      </c>
      <c r="O95" s="25">
        <f>N95*((100-H85)/100)</f>
        <v>506.79799999999994</v>
      </c>
      <c r="P95" s="26" t="s">
        <v>18</v>
      </c>
      <c r="Q95" s="283">
        <f>N95*((100+H85)/100)</f>
        <v>671.80199999999991</v>
      </c>
      <c r="R95" s="679"/>
      <c r="S95" s="648"/>
      <c r="T95" s="648"/>
      <c r="U95" s="676"/>
      <c r="V95" s="676"/>
      <c r="W95" s="676"/>
    </row>
    <row r="96" spans="2:23">
      <c r="B96" s="226" t="s">
        <v>399</v>
      </c>
      <c r="C96" s="83" t="s">
        <v>310</v>
      </c>
      <c r="D96" s="75" t="s">
        <v>72</v>
      </c>
      <c r="E96" s="19"/>
      <c r="F96" s="19" t="s">
        <v>194</v>
      </c>
      <c r="G96" s="23">
        <v>178</v>
      </c>
      <c r="H96" s="526"/>
      <c r="I96" s="25">
        <f>G96*((100-H85)/100)</f>
        <v>153.07999999999998</v>
      </c>
      <c r="J96" s="26" t="s">
        <v>18</v>
      </c>
      <c r="K96" s="24">
        <f>G96*((100+H85)/100)</f>
        <v>202.92</v>
      </c>
      <c r="L96" s="16" t="s">
        <v>191</v>
      </c>
      <c r="M96" s="529"/>
      <c r="N96" s="23">
        <f t="shared" si="9"/>
        <v>631.9</v>
      </c>
      <c r="O96" s="25">
        <f>N96*((100-H85)/100)</f>
        <v>543.43399999999997</v>
      </c>
      <c r="P96" s="26" t="s">
        <v>18</v>
      </c>
      <c r="Q96" s="283">
        <f>N96*((100+H85)/100)</f>
        <v>720.36599999999987</v>
      </c>
      <c r="R96" s="679"/>
      <c r="S96" s="648"/>
      <c r="T96" s="648"/>
      <c r="U96" s="676"/>
      <c r="V96" s="676"/>
      <c r="W96" s="676"/>
    </row>
    <row r="97" spans="2:23">
      <c r="B97" s="226"/>
      <c r="C97" s="83" t="s">
        <v>174</v>
      </c>
      <c r="D97" s="75" t="s">
        <v>315</v>
      </c>
      <c r="E97" s="19"/>
      <c r="F97" s="19" t="s">
        <v>194</v>
      </c>
      <c r="G97" s="23">
        <v>166</v>
      </c>
      <c r="H97" s="526"/>
      <c r="I97" s="25">
        <f>G97*((100-H85)/100)</f>
        <v>142.76</v>
      </c>
      <c r="J97" s="26" t="s">
        <v>18</v>
      </c>
      <c r="K97" s="24">
        <f>G97*((100+H85)/100)</f>
        <v>189.23999999999998</v>
      </c>
      <c r="L97" s="16" t="s">
        <v>191</v>
      </c>
      <c r="M97" s="529"/>
      <c r="N97" s="23">
        <f t="shared" si="9"/>
        <v>589.29999999999995</v>
      </c>
      <c r="O97" s="25">
        <f>N97*((100-H85)/100)</f>
        <v>506.79799999999994</v>
      </c>
      <c r="P97" s="26" t="s">
        <v>18</v>
      </c>
      <c r="Q97" s="283">
        <f>N97*((100+H85)/100)</f>
        <v>671.80199999999991</v>
      </c>
      <c r="R97" s="679"/>
      <c r="S97" s="648"/>
      <c r="T97" s="648"/>
      <c r="U97" s="676"/>
      <c r="V97" s="676"/>
      <c r="W97" s="676"/>
    </row>
    <row r="98" spans="2:23">
      <c r="B98" s="226"/>
      <c r="C98" s="81"/>
      <c r="D98" s="75" t="s">
        <v>316</v>
      </c>
      <c r="E98" s="19"/>
      <c r="F98" s="19" t="s">
        <v>194</v>
      </c>
      <c r="G98" s="23">
        <v>169</v>
      </c>
      <c r="H98" s="526"/>
      <c r="I98" s="25">
        <f>G98*((100-H85)/100)</f>
        <v>145.34</v>
      </c>
      <c r="J98" s="26" t="s">
        <v>18</v>
      </c>
      <c r="K98" s="24">
        <f>G98*((100+H85)/100)</f>
        <v>192.66</v>
      </c>
      <c r="L98" s="16" t="s">
        <v>191</v>
      </c>
      <c r="M98" s="529"/>
      <c r="N98" s="23">
        <f t="shared" si="9"/>
        <v>599.94999999999993</v>
      </c>
      <c r="O98" s="25">
        <f>N98*((100-H85)/100)</f>
        <v>515.95699999999988</v>
      </c>
      <c r="P98" s="26" t="s">
        <v>18</v>
      </c>
      <c r="Q98" s="283">
        <f>N98*((100+H85)/100)</f>
        <v>683.94299999999987</v>
      </c>
      <c r="R98" s="679"/>
      <c r="S98" s="648"/>
      <c r="T98" s="648"/>
      <c r="U98" s="676"/>
      <c r="V98" s="676"/>
      <c r="W98" s="676"/>
    </row>
    <row r="99" spans="2:23" ht="12.75" customHeight="1" thickBot="1">
      <c r="B99" s="228"/>
      <c r="C99" s="229" t="s">
        <v>319</v>
      </c>
      <c r="D99" s="240" t="s">
        <v>73</v>
      </c>
      <c r="E99" s="241"/>
      <c r="F99" s="241" t="s">
        <v>194</v>
      </c>
      <c r="G99" s="263">
        <v>186</v>
      </c>
      <c r="H99" s="527"/>
      <c r="I99" s="264">
        <f>G99*((100-H85)/100)</f>
        <v>159.96</v>
      </c>
      <c r="J99" s="265" t="s">
        <v>18</v>
      </c>
      <c r="K99" s="266">
        <f>G99*((100+H85)/100)</f>
        <v>212.04</v>
      </c>
      <c r="L99" s="242" t="s">
        <v>191</v>
      </c>
      <c r="M99" s="530"/>
      <c r="N99" s="263">
        <f t="shared" si="9"/>
        <v>660.3</v>
      </c>
      <c r="O99" s="264">
        <f>N99*((100-H85)/100)</f>
        <v>567.85799999999995</v>
      </c>
      <c r="P99" s="265" t="s">
        <v>18</v>
      </c>
      <c r="Q99" s="286">
        <f>N99*((100+H85)/100)</f>
        <v>752.74199999999985</v>
      </c>
      <c r="R99" s="679"/>
      <c r="S99" s="649"/>
      <c r="T99" s="649"/>
      <c r="U99" s="677"/>
      <c r="V99" s="677"/>
      <c r="W99" s="677"/>
    </row>
    <row r="100" spans="2:23" ht="12.75" customHeight="1" thickTop="1">
      <c r="B100" s="591" t="s">
        <v>284</v>
      </c>
      <c r="C100" s="81" t="s">
        <v>160</v>
      </c>
      <c r="D100" s="81" t="s">
        <v>280</v>
      </c>
      <c r="E100" s="169" t="s">
        <v>281</v>
      </c>
      <c r="F100" s="169" t="s">
        <v>282</v>
      </c>
      <c r="G100" s="196">
        <v>19.7</v>
      </c>
      <c r="H100" s="525" t="str">
        <f>INFO!B39</f>
        <v>20</v>
      </c>
      <c r="I100" s="157">
        <f>G100*((100-H100)/100)</f>
        <v>15.76</v>
      </c>
      <c r="J100" s="22" t="s">
        <v>18</v>
      </c>
      <c r="K100" s="158">
        <f>G100*((100+H100)/100)</f>
        <v>23.639999999999997</v>
      </c>
      <c r="L100" s="85" t="s">
        <v>283</v>
      </c>
      <c r="M100" s="633">
        <v>27.59</v>
      </c>
      <c r="N100" s="246">
        <v>543</v>
      </c>
      <c r="O100" s="247">
        <f>N100*((100-H100)/100)</f>
        <v>434.40000000000003</v>
      </c>
      <c r="P100" s="26" t="s">
        <v>18</v>
      </c>
      <c r="Q100" s="347">
        <f>N100*((100+H100)/100)</f>
        <v>651.6</v>
      </c>
      <c r="R100" s="679"/>
      <c r="S100" s="672"/>
      <c r="T100" s="672"/>
      <c r="U100" s="156"/>
      <c r="V100" s="156"/>
      <c r="W100" s="156"/>
    </row>
    <row r="101" spans="2:23" ht="12.75" customHeight="1">
      <c r="B101" s="586"/>
      <c r="C101" s="83" t="s">
        <v>285</v>
      </c>
      <c r="D101" s="75" t="s">
        <v>286</v>
      </c>
      <c r="E101" s="19"/>
      <c r="F101" s="19" t="s">
        <v>282</v>
      </c>
      <c r="G101" s="66">
        <v>22.94</v>
      </c>
      <c r="H101" s="525"/>
      <c r="I101" s="20">
        <f>G101*((100-H100)/100)</f>
        <v>18.352</v>
      </c>
      <c r="J101" s="22" t="s">
        <v>18</v>
      </c>
      <c r="K101" s="21">
        <f>G101*((100+H100)/100)</f>
        <v>27.528000000000002</v>
      </c>
      <c r="L101" s="16" t="s">
        <v>283</v>
      </c>
      <c r="M101" s="633"/>
      <c r="N101" s="23">
        <f t="shared" ref="N101:N113" si="10">G101*$M$100</f>
        <v>632.91460000000006</v>
      </c>
      <c r="O101" s="25">
        <f>N101*((100-H100)/100)</f>
        <v>506.33168000000006</v>
      </c>
      <c r="P101" s="26" t="s">
        <v>18</v>
      </c>
      <c r="Q101" s="283">
        <f>N101*((100+H100)/100)</f>
        <v>759.49752000000001</v>
      </c>
      <c r="R101" s="679"/>
      <c r="S101" s="648"/>
      <c r="T101" s="648"/>
      <c r="U101" s="156"/>
      <c r="V101" s="156"/>
      <c r="W101" s="156"/>
    </row>
    <row r="102" spans="2:23" ht="12.75" customHeight="1">
      <c r="B102" s="226" t="s">
        <v>278</v>
      </c>
      <c r="C102" s="75" t="s">
        <v>290</v>
      </c>
      <c r="D102" s="75" t="s">
        <v>286</v>
      </c>
      <c r="E102" s="19"/>
      <c r="F102" s="19" t="s">
        <v>282</v>
      </c>
      <c r="G102" s="66">
        <v>25.5</v>
      </c>
      <c r="H102" s="525"/>
      <c r="I102" s="20">
        <f>G102*((100-H100)/100)</f>
        <v>20.400000000000002</v>
      </c>
      <c r="J102" s="22" t="s">
        <v>18</v>
      </c>
      <c r="K102" s="21">
        <f>G102*((100+H100)/100)</f>
        <v>30.599999999999998</v>
      </c>
      <c r="L102" s="16" t="s">
        <v>283</v>
      </c>
      <c r="M102" s="633"/>
      <c r="N102" s="23">
        <f t="shared" si="10"/>
        <v>703.54499999999996</v>
      </c>
      <c r="O102" s="25">
        <f>N102*((100-H100)/100)</f>
        <v>562.83600000000001</v>
      </c>
      <c r="P102" s="26" t="s">
        <v>18</v>
      </c>
      <c r="Q102" s="283">
        <f>N102*((100+H100)/100)</f>
        <v>844.25399999999991</v>
      </c>
      <c r="R102" s="679"/>
      <c r="S102" s="648"/>
      <c r="T102" s="648"/>
      <c r="U102" s="156"/>
      <c r="V102" s="156"/>
      <c r="W102" s="156"/>
    </row>
    <row r="103" spans="2:23" ht="12.75" customHeight="1">
      <c r="B103" s="226" t="s">
        <v>279</v>
      </c>
      <c r="C103" s="81" t="s">
        <v>298</v>
      </c>
      <c r="D103" s="75" t="s">
        <v>286</v>
      </c>
      <c r="E103" s="19"/>
      <c r="F103" s="19" t="s">
        <v>282</v>
      </c>
      <c r="G103" s="66">
        <v>32.799999999999997</v>
      </c>
      <c r="H103" s="525"/>
      <c r="I103" s="20">
        <f>G103*((100-H100)/100)</f>
        <v>26.24</v>
      </c>
      <c r="J103" s="22" t="s">
        <v>18</v>
      </c>
      <c r="K103" s="21">
        <f>G103*((100+H100)/100)</f>
        <v>39.359999999999992</v>
      </c>
      <c r="L103" s="16" t="s">
        <v>283</v>
      </c>
      <c r="M103" s="633"/>
      <c r="N103" s="23">
        <f t="shared" si="10"/>
        <v>904.95199999999988</v>
      </c>
      <c r="O103" s="25">
        <f>N103*((100-H100)/100)</f>
        <v>723.96159999999998</v>
      </c>
      <c r="P103" s="26" t="s">
        <v>18</v>
      </c>
      <c r="Q103" s="283">
        <f>N103*((100+H100)/100)</f>
        <v>1085.9423999999999</v>
      </c>
      <c r="R103" s="679"/>
      <c r="S103" s="648"/>
      <c r="T103" s="648"/>
      <c r="U103" s="156"/>
      <c r="V103" s="156"/>
      <c r="W103" s="156"/>
    </row>
    <row r="104" spans="2:23" ht="12.75" customHeight="1" thickBot="1">
      <c r="B104" s="228" t="s">
        <v>400</v>
      </c>
      <c r="C104" s="240" t="s">
        <v>314</v>
      </c>
      <c r="D104" s="240" t="s">
        <v>286</v>
      </c>
      <c r="E104" s="241"/>
      <c r="F104" s="242" t="s">
        <v>282</v>
      </c>
      <c r="G104" s="202">
        <v>26.55</v>
      </c>
      <c r="H104" s="525"/>
      <c r="I104" s="197">
        <f>G104*((100-H100)/100)</f>
        <v>21.240000000000002</v>
      </c>
      <c r="J104" s="203" t="s">
        <v>18</v>
      </c>
      <c r="K104" s="198">
        <f>G104*((100+H100)/100)</f>
        <v>31.86</v>
      </c>
      <c r="L104" s="199" t="s">
        <v>283</v>
      </c>
      <c r="M104" s="633"/>
      <c r="N104" s="263">
        <f t="shared" si="10"/>
        <v>732.5145</v>
      </c>
      <c r="O104" s="264">
        <f>N104*((100-H100)/100)</f>
        <v>586.01160000000004</v>
      </c>
      <c r="P104" s="330" t="s">
        <v>18</v>
      </c>
      <c r="Q104" s="286">
        <f>N104*((100+H100)/100)</f>
        <v>879.01739999999995</v>
      </c>
      <c r="R104" s="679"/>
      <c r="S104" s="648"/>
      <c r="T104" s="648"/>
      <c r="U104" s="156"/>
      <c r="V104" s="156"/>
      <c r="W104" s="156"/>
    </row>
    <row r="105" spans="2:23" ht="12.75" hidden="1" customHeight="1">
      <c r="B105" s="226" t="s">
        <v>278</v>
      </c>
      <c r="C105" s="84"/>
      <c r="D105" s="81"/>
      <c r="E105" s="169"/>
      <c r="F105" s="169" t="s">
        <v>282</v>
      </c>
      <c r="G105" s="191"/>
      <c r="H105" s="525"/>
      <c r="I105" s="157">
        <f>G105*((100-H100)/100)</f>
        <v>0</v>
      </c>
      <c r="J105" s="22" t="s">
        <v>18</v>
      </c>
      <c r="K105" s="158">
        <f>G105*((100+H100)/100)</f>
        <v>0</v>
      </c>
      <c r="L105" s="85" t="s">
        <v>283</v>
      </c>
      <c r="M105" s="633"/>
      <c r="N105" s="246">
        <f t="shared" si="10"/>
        <v>0</v>
      </c>
      <c r="O105" s="247">
        <f>N105*((100-H100)/100)</f>
        <v>0</v>
      </c>
      <c r="P105" s="26" t="s">
        <v>18</v>
      </c>
      <c r="Q105" s="347">
        <f>N105*((100+H100)/100)</f>
        <v>0</v>
      </c>
      <c r="R105" s="679"/>
      <c r="S105" s="648"/>
      <c r="T105" s="648"/>
      <c r="U105" s="156"/>
      <c r="V105" s="156"/>
      <c r="W105" s="156"/>
    </row>
    <row r="106" spans="2:23" ht="12.75" hidden="1" customHeight="1">
      <c r="B106" s="226"/>
      <c r="C106" s="83"/>
      <c r="D106" s="75"/>
      <c r="E106" s="19"/>
      <c r="F106" s="19" t="s">
        <v>282</v>
      </c>
      <c r="G106" s="18"/>
      <c r="H106" s="525"/>
      <c r="I106" s="20">
        <f>G106*((100-H100)/100)</f>
        <v>0</v>
      </c>
      <c r="J106" s="22" t="s">
        <v>18</v>
      </c>
      <c r="K106" s="21">
        <f>G106*((100+H100)/100)</f>
        <v>0</v>
      </c>
      <c r="L106" s="16" t="s">
        <v>283</v>
      </c>
      <c r="M106" s="633"/>
      <c r="N106" s="23">
        <f t="shared" si="10"/>
        <v>0</v>
      </c>
      <c r="O106" s="25">
        <f>N106*((100-H100)/100)</f>
        <v>0</v>
      </c>
      <c r="P106" s="26" t="s">
        <v>18</v>
      </c>
      <c r="Q106" s="283">
        <f>N106*((100+H100)/100)</f>
        <v>0</v>
      </c>
      <c r="R106" s="679"/>
      <c r="S106" s="648"/>
      <c r="T106" s="648"/>
      <c r="U106" s="156"/>
      <c r="V106" s="156"/>
      <c r="W106" s="156"/>
    </row>
    <row r="107" spans="2:23" ht="12.75" hidden="1" customHeight="1">
      <c r="B107" s="226"/>
      <c r="C107" s="83"/>
      <c r="D107" s="75"/>
      <c r="E107" s="19"/>
      <c r="F107" s="19" t="s">
        <v>282</v>
      </c>
      <c r="G107" s="18"/>
      <c r="H107" s="525"/>
      <c r="I107" s="20">
        <f>G107*((100-H100)/100)</f>
        <v>0</v>
      </c>
      <c r="J107" s="22" t="s">
        <v>18</v>
      </c>
      <c r="K107" s="21">
        <f>G107*((100+H100)/100)</f>
        <v>0</v>
      </c>
      <c r="L107" s="16" t="s">
        <v>283</v>
      </c>
      <c r="M107" s="633"/>
      <c r="N107" s="23">
        <f t="shared" si="10"/>
        <v>0</v>
      </c>
      <c r="O107" s="25">
        <f>N107*((100-H100)/100)</f>
        <v>0</v>
      </c>
      <c r="P107" s="26" t="s">
        <v>18</v>
      </c>
      <c r="Q107" s="283">
        <f>N107*((100+H100)/100)</f>
        <v>0</v>
      </c>
      <c r="R107" s="679"/>
      <c r="S107" s="648"/>
      <c r="T107" s="648"/>
      <c r="U107" s="156"/>
      <c r="V107" s="156"/>
      <c r="W107" s="156"/>
    </row>
    <row r="108" spans="2:23" ht="12.75" hidden="1" customHeight="1">
      <c r="B108" s="226"/>
      <c r="C108" s="83"/>
      <c r="D108" s="75"/>
      <c r="E108" s="19"/>
      <c r="F108" s="19" t="s">
        <v>282</v>
      </c>
      <c r="G108" s="18"/>
      <c r="H108" s="525"/>
      <c r="I108" s="20">
        <f>G108*((100-H100)/100)</f>
        <v>0</v>
      </c>
      <c r="J108" s="22" t="s">
        <v>18</v>
      </c>
      <c r="K108" s="21">
        <f>G108*((100+H100)/100)</f>
        <v>0</v>
      </c>
      <c r="L108" s="16" t="s">
        <v>283</v>
      </c>
      <c r="M108" s="633"/>
      <c r="N108" s="23">
        <f t="shared" si="10"/>
        <v>0</v>
      </c>
      <c r="O108" s="25">
        <f>N108*((100-H100)/100)</f>
        <v>0</v>
      </c>
      <c r="P108" s="26" t="s">
        <v>18</v>
      </c>
      <c r="Q108" s="283">
        <f>N108*((100+H100)/100)</f>
        <v>0</v>
      </c>
      <c r="R108" s="679"/>
      <c r="S108" s="648"/>
      <c r="T108" s="648"/>
      <c r="U108" s="156"/>
      <c r="V108" s="156"/>
      <c r="W108" s="156"/>
    </row>
    <row r="109" spans="2:23" ht="12.75" hidden="1" customHeight="1">
      <c r="B109" s="226"/>
      <c r="C109" s="83"/>
      <c r="D109" s="75"/>
      <c r="E109" s="19"/>
      <c r="F109" s="19" t="s">
        <v>282</v>
      </c>
      <c r="G109" s="18"/>
      <c r="H109" s="525"/>
      <c r="I109" s="20">
        <f>G109*((100-H100)/100)</f>
        <v>0</v>
      </c>
      <c r="J109" s="22" t="s">
        <v>18</v>
      </c>
      <c r="K109" s="21">
        <f>G109*((100+H100)/100)</f>
        <v>0</v>
      </c>
      <c r="L109" s="16" t="s">
        <v>283</v>
      </c>
      <c r="M109" s="633"/>
      <c r="N109" s="23">
        <f t="shared" si="10"/>
        <v>0</v>
      </c>
      <c r="O109" s="25">
        <f>N109*((100-H100)/100)</f>
        <v>0</v>
      </c>
      <c r="P109" s="26" t="s">
        <v>18</v>
      </c>
      <c r="Q109" s="283">
        <f>N109*((100+H100)/100)</f>
        <v>0</v>
      </c>
      <c r="R109" s="679"/>
      <c r="S109" s="648"/>
      <c r="T109" s="648"/>
      <c r="U109" s="156"/>
      <c r="V109" s="156"/>
      <c r="W109" s="156"/>
    </row>
    <row r="110" spans="2:23" ht="12.75" hidden="1" customHeight="1">
      <c r="B110" s="226"/>
      <c r="C110" s="83"/>
      <c r="D110" s="75"/>
      <c r="E110" s="19"/>
      <c r="F110" s="19" t="s">
        <v>282</v>
      </c>
      <c r="G110" s="18"/>
      <c r="H110" s="525"/>
      <c r="I110" s="20">
        <f>G110*((100-H100)/100)</f>
        <v>0</v>
      </c>
      <c r="J110" s="22" t="s">
        <v>18</v>
      </c>
      <c r="K110" s="21">
        <f>G110*((100+H100)/100)</f>
        <v>0</v>
      </c>
      <c r="L110" s="16" t="s">
        <v>283</v>
      </c>
      <c r="M110" s="633"/>
      <c r="N110" s="23">
        <f t="shared" si="10"/>
        <v>0</v>
      </c>
      <c r="O110" s="25">
        <f>N110*((100-H100)/100)</f>
        <v>0</v>
      </c>
      <c r="P110" s="26" t="s">
        <v>18</v>
      </c>
      <c r="Q110" s="283">
        <f>N110*((100+H100)/100)</f>
        <v>0</v>
      </c>
      <c r="R110" s="679"/>
      <c r="S110" s="648"/>
      <c r="T110" s="648"/>
      <c r="U110" s="156"/>
      <c r="V110" s="156"/>
      <c r="W110" s="156"/>
    </row>
    <row r="111" spans="2:23" ht="12.75" hidden="1" customHeight="1">
      <c r="B111" s="226"/>
      <c r="C111" s="83"/>
      <c r="D111" s="75"/>
      <c r="E111" s="19"/>
      <c r="F111" s="19" t="s">
        <v>282</v>
      </c>
      <c r="G111" s="18"/>
      <c r="H111" s="525"/>
      <c r="I111" s="20">
        <f>G111*((100-H100)/100)</f>
        <v>0</v>
      </c>
      <c r="J111" s="22" t="s">
        <v>18</v>
      </c>
      <c r="K111" s="21">
        <f>G111*((100+H100)/100)</f>
        <v>0</v>
      </c>
      <c r="L111" s="16" t="s">
        <v>283</v>
      </c>
      <c r="M111" s="633"/>
      <c r="N111" s="23">
        <f t="shared" si="10"/>
        <v>0</v>
      </c>
      <c r="O111" s="25">
        <f>N111*((100-H100)/100)</f>
        <v>0</v>
      </c>
      <c r="P111" s="26" t="s">
        <v>18</v>
      </c>
      <c r="Q111" s="283">
        <f>N111*((100+H100)/100)</f>
        <v>0</v>
      </c>
      <c r="R111" s="679"/>
      <c r="S111" s="648"/>
      <c r="T111" s="648"/>
      <c r="U111" s="156"/>
      <c r="V111" s="156"/>
      <c r="W111" s="156"/>
    </row>
    <row r="112" spans="2:23" ht="12.75" hidden="1" customHeight="1">
      <c r="B112" s="226"/>
      <c r="C112" s="83"/>
      <c r="D112" s="75"/>
      <c r="E112" s="19"/>
      <c r="F112" s="19" t="s">
        <v>282</v>
      </c>
      <c r="G112" s="18"/>
      <c r="H112" s="525"/>
      <c r="I112" s="20"/>
      <c r="J112" s="22"/>
      <c r="K112" s="21"/>
      <c r="L112" s="16" t="s">
        <v>283</v>
      </c>
      <c r="M112" s="633"/>
      <c r="N112" s="23">
        <f t="shared" si="10"/>
        <v>0</v>
      </c>
      <c r="O112" s="25"/>
      <c r="P112" s="26"/>
      <c r="Q112" s="283"/>
      <c r="R112" s="679"/>
      <c r="S112" s="648"/>
      <c r="T112" s="648"/>
      <c r="U112" s="156"/>
      <c r="V112" s="156"/>
      <c r="W112" s="156"/>
    </row>
    <row r="113" spans="2:23" ht="12.75" hidden="1" customHeight="1">
      <c r="B113" s="228"/>
      <c r="C113" s="240"/>
      <c r="D113" s="240"/>
      <c r="E113" s="241"/>
      <c r="F113" s="241" t="s">
        <v>282</v>
      </c>
      <c r="G113" s="263"/>
      <c r="H113" s="632"/>
      <c r="I113" s="257"/>
      <c r="J113" s="233"/>
      <c r="K113" s="258"/>
      <c r="L113" s="242" t="s">
        <v>283</v>
      </c>
      <c r="M113" s="634"/>
      <c r="N113" s="263">
        <f t="shared" si="10"/>
        <v>0</v>
      </c>
      <c r="O113" s="264"/>
      <c r="P113" s="265"/>
      <c r="Q113" s="286"/>
      <c r="R113" s="679"/>
      <c r="S113" s="649"/>
      <c r="T113" s="649"/>
      <c r="U113" s="156"/>
      <c r="V113" s="156"/>
      <c r="W113" s="156"/>
    </row>
    <row r="114" spans="2:23" s="475" customFormat="1" ht="13.15" customHeight="1" thickTop="1">
      <c r="B114" s="585" t="s">
        <v>41</v>
      </c>
      <c r="C114" s="476" t="str">
        <f>INFO!$B$28</f>
        <v>DiaSys</v>
      </c>
      <c r="D114" s="465" t="s">
        <v>178</v>
      </c>
      <c r="E114" s="466" t="s">
        <v>145</v>
      </c>
      <c r="F114" s="471" t="s">
        <v>191</v>
      </c>
      <c r="G114" s="514">
        <v>144</v>
      </c>
      <c r="H114" s="531" t="str">
        <f>INFO!B40</f>
        <v>24</v>
      </c>
      <c r="I114" s="515">
        <f>G114*((100-H114)/100)</f>
        <v>109.44</v>
      </c>
      <c r="J114" s="488" t="s">
        <v>18</v>
      </c>
      <c r="K114" s="516">
        <f>G114*((100+H114)/100)</f>
        <v>178.56</v>
      </c>
      <c r="L114" s="471" t="s">
        <v>194</v>
      </c>
      <c r="M114" s="532" t="s">
        <v>344</v>
      </c>
      <c r="N114" s="487">
        <v>12.7</v>
      </c>
      <c r="O114" s="468">
        <v>9.67</v>
      </c>
      <c r="P114" s="469" t="s">
        <v>18</v>
      </c>
      <c r="Q114" s="489">
        <v>15.8</v>
      </c>
      <c r="R114" s="679"/>
      <c r="S114" s="646">
        <f>STDEV(G114:G136)/AVERAGE(G114:G136)</f>
        <v>8.2592798511990306E-2</v>
      </c>
      <c r="T114" s="646">
        <f>(G114/G124)-1</f>
        <v>-0.13772455089820357</v>
      </c>
      <c r="U114" s="511"/>
      <c r="V114" s="512"/>
      <c r="W114" s="512"/>
    </row>
    <row r="115" spans="2:23" s="475" customFormat="1">
      <c r="B115" s="586"/>
      <c r="C115" s="491"/>
      <c r="D115" s="501" t="s">
        <v>147</v>
      </c>
      <c r="E115" s="502" t="s">
        <v>146</v>
      </c>
      <c r="F115" s="502" t="s">
        <v>191</v>
      </c>
      <c r="G115" s="503">
        <v>155</v>
      </c>
      <c r="H115" s="526"/>
      <c r="I115" s="504">
        <f>G115*((100-H114)/100)</f>
        <v>117.8</v>
      </c>
      <c r="J115" s="499" t="s">
        <v>18</v>
      </c>
      <c r="K115" s="505">
        <f>G115*((100+H114)/100)</f>
        <v>192.2</v>
      </c>
      <c r="L115" s="506" t="s">
        <v>194</v>
      </c>
      <c r="M115" s="529"/>
      <c r="N115" s="507">
        <v>13.7</v>
      </c>
      <c r="O115" s="508">
        <f>N115*((100-H114)/100)</f>
        <v>10.411999999999999</v>
      </c>
      <c r="P115" s="509" t="s">
        <v>18</v>
      </c>
      <c r="Q115" s="510">
        <f>N115*((100+H114)/100)</f>
        <v>16.988</v>
      </c>
      <c r="R115" s="679"/>
      <c r="S115" s="648"/>
      <c r="T115" s="688"/>
      <c r="U115" s="511"/>
      <c r="V115" s="512"/>
      <c r="W115" s="513"/>
    </row>
    <row r="116" spans="2:23">
      <c r="B116" s="226" t="s">
        <v>21</v>
      </c>
      <c r="C116" s="83" t="s">
        <v>160</v>
      </c>
      <c r="D116" s="75" t="s">
        <v>74</v>
      </c>
      <c r="E116" s="19" t="s">
        <v>264</v>
      </c>
      <c r="F116" s="19" t="s">
        <v>191</v>
      </c>
      <c r="G116" s="23">
        <v>165</v>
      </c>
      <c r="H116" s="526"/>
      <c r="I116" s="25">
        <f>G116*((100-H114)/100)</f>
        <v>125.4</v>
      </c>
      <c r="J116" s="26" t="s">
        <v>18</v>
      </c>
      <c r="K116" s="24">
        <f>G116*((100+H114)/100)</f>
        <v>204.6</v>
      </c>
      <c r="L116" s="16" t="s">
        <v>194</v>
      </c>
      <c r="M116" s="529"/>
      <c r="N116" s="66">
        <f t="shared" ref="N116:N136" si="11">G116*$M$114</f>
        <v>14.586</v>
      </c>
      <c r="O116" s="20">
        <f>N116*((100-H114)/100)</f>
        <v>11.08536</v>
      </c>
      <c r="P116" s="22" t="s">
        <v>18</v>
      </c>
      <c r="Q116" s="273">
        <f>N116*((100+H114)/100)</f>
        <v>18.086639999999999</v>
      </c>
      <c r="R116" s="679"/>
      <c r="S116" s="648"/>
      <c r="T116" s="688"/>
      <c r="U116" s="102"/>
      <c r="V116" s="674"/>
      <c r="W116" s="102"/>
    </row>
    <row r="117" spans="2:23">
      <c r="B117" s="226" t="s">
        <v>42</v>
      </c>
      <c r="C117" s="81"/>
      <c r="D117" s="75" t="s">
        <v>336</v>
      </c>
      <c r="E117" s="19" t="s">
        <v>335</v>
      </c>
      <c r="F117" s="19" t="s">
        <v>191</v>
      </c>
      <c r="G117" s="23" t="s">
        <v>363</v>
      </c>
      <c r="H117" s="526"/>
      <c r="I117" s="184" t="e">
        <f>G117*((100-H115)/100)</f>
        <v>#VALUE!</v>
      </c>
      <c r="J117" s="26" t="s">
        <v>18</v>
      </c>
      <c r="K117" s="185" t="e">
        <f>G117*((100+H115)/100)</f>
        <v>#VALUE!</v>
      </c>
      <c r="L117" s="16" t="s">
        <v>194</v>
      </c>
      <c r="M117" s="529"/>
      <c r="N117" s="174" t="e">
        <f t="shared" si="11"/>
        <v>#VALUE!</v>
      </c>
      <c r="O117" s="178" t="e">
        <f>N117*((100-H114)/100)</f>
        <v>#VALUE!</v>
      </c>
      <c r="P117" s="22" t="s">
        <v>18</v>
      </c>
      <c r="Q117" s="274" t="e">
        <f>N117*((100+H115)/100)</f>
        <v>#VALUE!</v>
      </c>
      <c r="R117" s="679"/>
      <c r="S117" s="648"/>
      <c r="T117" s="688"/>
      <c r="U117" s="102"/>
      <c r="V117" s="674"/>
      <c r="W117" s="102"/>
    </row>
    <row r="118" spans="2:23">
      <c r="B118" s="226" t="s">
        <v>42</v>
      </c>
      <c r="C118" s="83" t="s">
        <v>159</v>
      </c>
      <c r="D118" s="75" t="s">
        <v>158</v>
      </c>
      <c r="E118" s="19"/>
      <c r="F118" s="19" t="s">
        <v>191</v>
      </c>
      <c r="G118" s="23">
        <v>180</v>
      </c>
      <c r="H118" s="526"/>
      <c r="I118" s="25">
        <f>G118*((100-H114)/100)</f>
        <v>136.80000000000001</v>
      </c>
      <c r="J118" s="26" t="s">
        <v>18</v>
      </c>
      <c r="K118" s="24">
        <f>G118*((100+H114)/100)</f>
        <v>223.2</v>
      </c>
      <c r="L118" s="16" t="s">
        <v>194</v>
      </c>
      <c r="M118" s="529"/>
      <c r="N118" s="66">
        <f t="shared" si="11"/>
        <v>15.912000000000001</v>
      </c>
      <c r="O118" s="20">
        <f>N118*((100-H114)/100)</f>
        <v>12.093120000000001</v>
      </c>
      <c r="P118" s="22" t="s">
        <v>18</v>
      </c>
      <c r="Q118" s="273">
        <f>N118*((100+H114)/100)</f>
        <v>19.730879999999999</v>
      </c>
      <c r="R118" s="679"/>
      <c r="S118" s="648"/>
      <c r="T118" s="688"/>
      <c r="U118" s="102"/>
      <c r="V118" s="674"/>
      <c r="W118" s="102"/>
    </row>
    <row r="119" spans="2:23">
      <c r="B119" s="226" t="s">
        <v>43</v>
      </c>
      <c r="C119" s="83" t="s">
        <v>172</v>
      </c>
      <c r="D119" s="428" t="s">
        <v>376</v>
      </c>
      <c r="E119" s="19"/>
      <c r="F119" s="19" t="s">
        <v>191</v>
      </c>
      <c r="G119" s="23">
        <v>161</v>
      </c>
      <c r="H119" s="526"/>
      <c r="I119" s="25">
        <f>G119*((100-H114)/100)</f>
        <v>122.36</v>
      </c>
      <c r="J119" s="26" t="s">
        <v>18</v>
      </c>
      <c r="K119" s="24">
        <f>G119*((100+H114)/100)</f>
        <v>199.64</v>
      </c>
      <c r="L119" s="16" t="s">
        <v>194</v>
      </c>
      <c r="M119" s="529"/>
      <c r="N119" s="66">
        <f t="shared" si="11"/>
        <v>14.2324</v>
      </c>
      <c r="O119" s="20">
        <f>N119*((100-H114)/100)</f>
        <v>10.816624000000001</v>
      </c>
      <c r="P119" s="22" t="s">
        <v>18</v>
      </c>
      <c r="Q119" s="273">
        <f>N119*((100+H114)/100)</f>
        <v>17.648175999999999</v>
      </c>
      <c r="R119" s="679"/>
      <c r="S119" s="648"/>
      <c r="T119" s="688"/>
      <c r="U119" s="102"/>
      <c r="V119" s="674"/>
      <c r="W119" s="102"/>
    </row>
    <row r="120" spans="2:23">
      <c r="B120" s="224"/>
      <c r="C120" s="81"/>
      <c r="D120" s="75" t="s">
        <v>289</v>
      </c>
      <c r="E120" s="19"/>
      <c r="F120" s="19" t="s">
        <v>191</v>
      </c>
      <c r="G120" s="23" t="s">
        <v>355</v>
      </c>
      <c r="H120" s="526"/>
      <c r="I120" s="171" t="s">
        <v>334</v>
      </c>
      <c r="J120" s="26" t="s">
        <v>18</v>
      </c>
      <c r="K120" s="173" t="s">
        <v>334</v>
      </c>
      <c r="L120" s="16" t="s">
        <v>194</v>
      </c>
      <c r="M120" s="529"/>
      <c r="N120" s="174" t="e">
        <f t="shared" si="11"/>
        <v>#VALUE!</v>
      </c>
      <c r="O120" s="175" t="s">
        <v>334</v>
      </c>
      <c r="P120" s="22" t="s">
        <v>18</v>
      </c>
      <c r="Q120" s="352" t="s">
        <v>334</v>
      </c>
      <c r="R120" s="679"/>
      <c r="S120" s="648"/>
      <c r="T120" s="688"/>
      <c r="U120" s="102"/>
      <c r="V120" s="674"/>
      <c r="W120" s="102"/>
    </row>
    <row r="121" spans="2:23">
      <c r="B121" s="226" t="s">
        <v>44</v>
      </c>
      <c r="C121" s="81" t="s">
        <v>296</v>
      </c>
      <c r="D121" s="75" t="s">
        <v>292</v>
      </c>
      <c r="E121" s="19"/>
      <c r="F121" s="19" t="s">
        <v>191</v>
      </c>
      <c r="G121" s="23">
        <v>137</v>
      </c>
      <c r="H121" s="526"/>
      <c r="I121" s="25">
        <f>G121*((100-H114)/100)</f>
        <v>104.12</v>
      </c>
      <c r="J121" s="26" t="s">
        <v>18</v>
      </c>
      <c r="K121" s="24">
        <f>G121*((100+H114)/100)</f>
        <v>169.88</v>
      </c>
      <c r="L121" s="16" t="s">
        <v>194</v>
      </c>
      <c r="M121" s="529"/>
      <c r="N121" s="66">
        <f t="shared" si="11"/>
        <v>12.110800000000001</v>
      </c>
      <c r="O121" s="17">
        <f>N121*((100-H114)/100)</f>
        <v>9.2042080000000013</v>
      </c>
      <c r="P121" s="22" t="s">
        <v>18</v>
      </c>
      <c r="Q121" s="273">
        <f>N121*((100+H114)/100)</f>
        <v>15.017392000000001</v>
      </c>
      <c r="R121" s="679"/>
      <c r="S121" s="648"/>
      <c r="T121" s="688"/>
      <c r="U121" s="102"/>
      <c r="V121" s="674"/>
      <c r="W121" s="102"/>
    </row>
    <row r="122" spans="2:23" hidden="1">
      <c r="B122" s="226"/>
      <c r="C122" s="84" t="s">
        <v>297</v>
      </c>
      <c r="D122" s="75" t="s">
        <v>162</v>
      </c>
      <c r="E122" s="19"/>
      <c r="F122" s="19" t="s">
        <v>191</v>
      </c>
      <c r="G122" s="23"/>
      <c r="H122" s="526"/>
      <c r="I122" s="25">
        <f>G122*((100-H114)/100)</f>
        <v>0</v>
      </c>
      <c r="J122" s="26" t="s">
        <v>18</v>
      </c>
      <c r="K122" s="24">
        <f>G122*((100+H114)/100)</f>
        <v>0</v>
      </c>
      <c r="L122" s="16" t="s">
        <v>194</v>
      </c>
      <c r="M122" s="529"/>
      <c r="N122" s="66">
        <f t="shared" si="11"/>
        <v>0</v>
      </c>
      <c r="O122" s="20">
        <f>N122*((100-H114)/100)</f>
        <v>0</v>
      </c>
      <c r="P122" s="22" t="s">
        <v>18</v>
      </c>
      <c r="Q122" s="273">
        <f>N122*((100+H114)/100)</f>
        <v>0</v>
      </c>
      <c r="R122" s="679"/>
      <c r="S122" s="648"/>
      <c r="T122" s="688"/>
      <c r="U122" s="102"/>
      <c r="V122" s="674"/>
      <c r="W122" s="102"/>
    </row>
    <row r="123" spans="2:23">
      <c r="B123" s="226" t="s">
        <v>401</v>
      </c>
      <c r="C123" s="83" t="s">
        <v>299</v>
      </c>
      <c r="D123" s="75" t="s">
        <v>189</v>
      </c>
      <c r="E123" s="19"/>
      <c r="F123" s="19" t="s">
        <v>191</v>
      </c>
      <c r="G123" s="23">
        <v>171</v>
      </c>
      <c r="H123" s="526"/>
      <c r="I123" s="25">
        <f>G123*((100-H114)/100)</f>
        <v>129.96</v>
      </c>
      <c r="J123" s="26" t="s">
        <v>18</v>
      </c>
      <c r="K123" s="24">
        <f>G123*((100+H114)/100)</f>
        <v>212.04</v>
      </c>
      <c r="L123" s="16" t="s">
        <v>194</v>
      </c>
      <c r="M123" s="529"/>
      <c r="N123" s="66">
        <f t="shared" si="11"/>
        <v>15.116400000000001</v>
      </c>
      <c r="O123" s="20">
        <f>N123*((100-H114)/100)</f>
        <v>11.488464</v>
      </c>
      <c r="P123" s="22" t="s">
        <v>18</v>
      </c>
      <c r="Q123" s="273">
        <f>N123*((100+H114)/100)</f>
        <v>18.744336000000001</v>
      </c>
      <c r="R123" s="679"/>
      <c r="S123" s="648"/>
      <c r="T123" s="688"/>
      <c r="U123" s="102"/>
      <c r="V123" s="674"/>
      <c r="W123" s="102"/>
    </row>
    <row r="124" spans="2:23">
      <c r="B124" s="226"/>
      <c r="C124" s="81"/>
      <c r="D124" s="75" t="s">
        <v>302</v>
      </c>
      <c r="E124" s="19"/>
      <c r="F124" s="19" t="s">
        <v>191</v>
      </c>
      <c r="G124" s="23">
        <v>167</v>
      </c>
      <c r="H124" s="526"/>
      <c r="I124" s="25">
        <f>G124*((100-H114)/100)</f>
        <v>126.92</v>
      </c>
      <c r="J124" s="26" t="s">
        <v>18</v>
      </c>
      <c r="K124" s="24">
        <f>G124*((100+H114)/100)</f>
        <v>207.08</v>
      </c>
      <c r="L124" s="16" t="s">
        <v>194</v>
      </c>
      <c r="M124" s="529"/>
      <c r="N124" s="66">
        <f t="shared" si="11"/>
        <v>14.7628</v>
      </c>
      <c r="O124" s="20">
        <f>N124*((100-H114)/100)</f>
        <v>11.219728</v>
      </c>
      <c r="P124" s="22" t="s">
        <v>18</v>
      </c>
      <c r="Q124" s="273">
        <f>N124*((100+H114)/100)</f>
        <v>18.305872000000001</v>
      </c>
      <c r="R124" s="679"/>
      <c r="S124" s="648"/>
      <c r="T124" s="688"/>
      <c r="U124" s="102"/>
      <c r="V124" s="674"/>
      <c r="W124" s="102"/>
    </row>
    <row r="125" spans="2:23">
      <c r="B125" s="226"/>
      <c r="C125" s="83" t="s">
        <v>305</v>
      </c>
      <c r="D125" s="75" t="s">
        <v>189</v>
      </c>
      <c r="E125" s="19"/>
      <c r="F125" s="19" t="s">
        <v>191</v>
      </c>
      <c r="G125" s="23">
        <v>177.4</v>
      </c>
      <c r="H125" s="526"/>
      <c r="I125" s="25">
        <f>G125*((100-H114)/100)</f>
        <v>134.82400000000001</v>
      </c>
      <c r="J125" s="26" t="s">
        <v>18</v>
      </c>
      <c r="K125" s="24">
        <f>G125*((100+H114)/100)</f>
        <v>219.976</v>
      </c>
      <c r="L125" s="16" t="s">
        <v>194</v>
      </c>
      <c r="M125" s="529"/>
      <c r="N125" s="66">
        <f t="shared" si="11"/>
        <v>15.682160000000001</v>
      </c>
      <c r="O125" s="20">
        <f>N125*((100-H114)/100)</f>
        <v>11.918441600000001</v>
      </c>
      <c r="P125" s="22" t="s">
        <v>18</v>
      </c>
      <c r="Q125" s="273">
        <f>N125*((100+H114)/100)</f>
        <v>19.445878400000002</v>
      </c>
      <c r="R125" s="679"/>
      <c r="S125" s="648"/>
      <c r="T125" s="688"/>
      <c r="U125" s="102"/>
      <c r="V125" s="674"/>
      <c r="W125" s="102"/>
    </row>
    <row r="126" spans="2:23" hidden="1">
      <c r="B126" s="226"/>
      <c r="C126" s="81"/>
      <c r="D126" s="75" t="s">
        <v>307</v>
      </c>
      <c r="E126" s="19"/>
      <c r="F126" s="19" t="s">
        <v>191</v>
      </c>
      <c r="G126" s="23"/>
      <c r="H126" s="526"/>
      <c r="I126" s="171" t="s">
        <v>334</v>
      </c>
      <c r="J126" s="172" t="s">
        <v>18</v>
      </c>
      <c r="K126" s="173" t="s">
        <v>334</v>
      </c>
      <c r="L126" s="16" t="s">
        <v>194</v>
      </c>
      <c r="M126" s="529"/>
      <c r="N126" s="174">
        <f t="shared" si="11"/>
        <v>0</v>
      </c>
      <c r="O126" s="175" t="s">
        <v>334</v>
      </c>
      <c r="P126" s="176" t="s">
        <v>18</v>
      </c>
      <c r="Q126" s="352" t="s">
        <v>334</v>
      </c>
      <c r="R126" s="679"/>
      <c r="S126" s="648"/>
      <c r="T126" s="688"/>
      <c r="U126" s="102"/>
      <c r="V126" s="674"/>
      <c r="W126" s="102"/>
    </row>
    <row r="127" spans="2:23">
      <c r="B127" s="226"/>
      <c r="C127" s="75" t="s">
        <v>67</v>
      </c>
      <c r="D127" s="75" t="s">
        <v>307</v>
      </c>
      <c r="E127" s="19"/>
      <c r="F127" s="19" t="s">
        <v>191</v>
      </c>
      <c r="G127" s="23">
        <v>159</v>
      </c>
      <c r="H127" s="526"/>
      <c r="I127" s="25">
        <f>G127*((100-H114)/100)</f>
        <v>120.84</v>
      </c>
      <c r="J127" s="26" t="s">
        <v>18</v>
      </c>
      <c r="K127" s="24">
        <f>G127*((100+H114)/100)</f>
        <v>197.16</v>
      </c>
      <c r="L127" s="16" t="s">
        <v>194</v>
      </c>
      <c r="M127" s="529"/>
      <c r="N127" s="66">
        <f t="shared" si="11"/>
        <v>14.055600000000002</v>
      </c>
      <c r="O127" s="20">
        <f>N127*((100-H114)/100)</f>
        <v>10.682256000000002</v>
      </c>
      <c r="P127" s="22" t="s">
        <v>18</v>
      </c>
      <c r="Q127" s="273">
        <f>N127*((100+H114)/100)</f>
        <v>17.428944000000001</v>
      </c>
      <c r="R127" s="679"/>
      <c r="S127" s="648"/>
      <c r="T127" s="688"/>
      <c r="U127" s="102"/>
      <c r="V127" s="674"/>
      <c r="W127" s="102"/>
    </row>
    <row r="128" spans="2:23" hidden="1">
      <c r="B128" s="226"/>
      <c r="C128" s="75"/>
      <c r="D128" s="75"/>
      <c r="E128" s="19"/>
      <c r="F128" s="19" t="s">
        <v>191</v>
      </c>
      <c r="G128" s="23"/>
      <c r="H128" s="526"/>
      <c r="I128" s="25">
        <f>G128*((100-H114)/100)</f>
        <v>0</v>
      </c>
      <c r="J128" s="26" t="s">
        <v>18</v>
      </c>
      <c r="K128" s="24">
        <f>G128*((100+H114)/100)</f>
        <v>0</v>
      </c>
      <c r="L128" s="16" t="s">
        <v>194</v>
      </c>
      <c r="M128" s="529"/>
      <c r="N128" s="66">
        <f t="shared" si="11"/>
        <v>0</v>
      </c>
      <c r="O128" s="20">
        <f>N128*((100-H114)/100)</f>
        <v>0</v>
      </c>
      <c r="P128" s="22" t="s">
        <v>18</v>
      </c>
      <c r="Q128" s="273">
        <f>N128*((100+H114)/100)</f>
        <v>0</v>
      </c>
      <c r="R128" s="679"/>
      <c r="S128" s="648"/>
      <c r="T128" s="688"/>
      <c r="U128" s="102"/>
      <c r="V128" s="674"/>
      <c r="W128" s="102"/>
    </row>
    <row r="129" spans="2:23">
      <c r="B129" s="226"/>
      <c r="C129" s="83" t="s">
        <v>310</v>
      </c>
      <c r="D129" s="75" t="s">
        <v>329</v>
      </c>
      <c r="E129" s="19"/>
      <c r="F129" s="19" t="s">
        <v>191</v>
      </c>
      <c r="G129" s="23">
        <v>159</v>
      </c>
      <c r="H129" s="526"/>
      <c r="I129" s="25">
        <f>G129*((100-H114)/100)</f>
        <v>120.84</v>
      </c>
      <c r="J129" s="26" t="s">
        <v>18</v>
      </c>
      <c r="K129" s="24">
        <f>G129*((100+H114)/100)</f>
        <v>197.16</v>
      </c>
      <c r="L129" s="16" t="s">
        <v>194</v>
      </c>
      <c r="M129" s="529"/>
      <c r="N129" s="66">
        <f t="shared" si="11"/>
        <v>14.055600000000002</v>
      </c>
      <c r="O129" s="20">
        <f>N129*((100-H114)/100)</f>
        <v>10.682256000000002</v>
      </c>
      <c r="P129" s="22" t="s">
        <v>18</v>
      </c>
      <c r="Q129" s="273">
        <f>N129*((100+H114)/100)</f>
        <v>17.428944000000001</v>
      </c>
      <c r="R129" s="679"/>
      <c r="S129" s="648"/>
      <c r="T129" s="688"/>
      <c r="U129" s="102"/>
      <c r="V129" s="674"/>
      <c r="W129" s="102"/>
    </row>
    <row r="130" spans="2:23">
      <c r="B130" s="226"/>
      <c r="C130" s="81"/>
      <c r="D130" s="75" t="s">
        <v>330</v>
      </c>
      <c r="E130" s="19"/>
      <c r="F130" s="19" t="s">
        <v>191</v>
      </c>
      <c r="G130" s="23">
        <v>166</v>
      </c>
      <c r="H130" s="526"/>
      <c r="I130" s="25">
        <f>G130*((100-H114)/100)</f>
        <v>126.16</v>
      </c>
      <c r="J130" s="26" t="s">
        <v>18</v>
      </c>
      <c r="K130" s="24">
        <f>G130*((100+H114)/100)</f>
        <v>205.84</v>
      </c>
      <c r="L130" s="16" t="s">
        <v>194</v>
      </c>
      <c r="M130" s="529"/>
      <c r="N130" s="66">
        <f t="shared" si="11"/>
        <v>14.6744</v>
      </c>
      <c r="O130" s="20">
        <f>N130*((100-H114)/100)</f>
        <v>11.152544000000001</v>
      </c>
      <c r="P130" s="22" t="s">
        <v>18</v>
      </c>
      <c r="Q130" s="273">
        <f>N130*((100+H114)/100)</f>
        <v>18.196256000000002</v>
      </c>
      <c r="R130" s="679"/>
      <c r="S130" s="648"/>
      <c r="T130" s="688"/>
      <c r="U130" s="102"/>
      <c r="V130" s="674"/>
      <c r="W130" s="102"/>
    </row>
    <row r="131" spans="2:23">
      <c r="B131" s="226"/>
      <c r="C131" s="84" t="s">
        <v>173</v>
      </c>
      <c r="D131" s="75" t="s">
        <v>75</v>
      </c>
      <c r="E131" s="19"/>
      <c r="F131" s="19" t="s">
        <v>191</v>
      </c>
      <c r="G131" s="23">
        <v>174.5</v>
      </c>
      <c r="H131" s="526"/>
      <c r="I131" s="25">
        <f>G131*((100-H114)/100)</f>
        <v>132.62</v>
      </c>
      <c r="J131" s="26" t="s">
        <v>18</v>
      </c>
      <c r="K131" s="24">
        <f>G131*((100+H114)/100)</f>
        <v>216.38</v>
      </c>
      <c r="L131" s="16" t="s">
        <v>194</v>
      </c>
      <c r="M131" s="529"/>
      <c r="N131" s="66">
        <f t="shared" si="11"/>
        <v>15.425800000000001</v>
      </c>
      <c r="O131" s="20">
        <f>N131*((100-H114)/100)</f>
        <v>11.723608</v>
      </c>
      <c r="P131" s="22" t="s">
        <v>18</v>
      </c>
      <c r="Q131" s="273">
        <f>N131*((100+H114)/100)</f>
        <v>19.127991999999999</v>
      </c>
      <c r="R131" s="679"/>
      <c r="S131" s="648"/>
      <c r="T131" s="688"/>
      <c r="U131" s="102"/>
      <c r="V131" s="674"/>
      <c r="W131" s="102"/>
    </row>
    <row r="132" spans="2:23">
      <c r="B132" s="226"/>
      <c r="C132" s="83" t="s">
        <v>174</v>
      </c>
      <c r="D132" s="75" t="s">
        <v>317</v>
      </c>
      <c r="E132" s="19"/>
      <c r="F132" s="19" t="s">
        <v>191</v>
      </c>
      <c r="G132" s="23">
        <v>158</v>
      </c>
      <c r="H132" s="526"/>
      <c r="I132" s="25">
        <f>G132*((100-H114)/100)</f>
        <v>120.08</v>
      </c>
      <c r="J132" s="26" t="s">
        <v>18</v>
      </c>
      <c r="K132" s="24">
        <f>G132*((100+H114)/100)</f>
        <v>195.92</v>
      </c>
      <c r="L132" s="16" t="s">
        <v>194</v>
      </c>
      <c r="M132" s="529"/>
      <c r="N132" s="66">
        <f t="shared" si="11"/>
        <v>13.967200000000002</v>
      </c>
      <c r="O132" s="20">
        <f>N132*((100-H114)/100)</f>
        <v>10.615072000000001</v>
      </c>
      <c r="P132" s="22" t="s">
        <v>18</v>
      </c>
      <c r="Q132" s="273">
        <f>N132*((100+H114)/100)</f>
        <v>17.319328000000002</v>
      </c>
      <c r="R132" s="679"/>
      <c r="S132" s="648"/>
      <c r="T132" s="688"/>
      <c r="U132" s="102"/>
      <c r="V132" s="674"/>
      <c r="W132" s="102"/>
    </row>
    <row r="133" spans="2:23">
      <c r="B133" s="226"/>
      <c r="C133" s="84"/>
      <c r="D133" s="75" t="s">
        <v>318</v>
      </c>
      <c r="E133" s="19"/>
      <c r="F133" s="19" t="s">
        <v>191</v>
      </c>
      <c r="G133" s="23">
        <v>176</v>
      </c>
      <c r="H133" s="526"/>
      <c r="I133" s="25">
        <f>G133*((100-H114)/100)</f>
        <v>133.76</v>
      </c>
      <c r="J133" s="26" t="s">
        <v>18</v>
      </c>
      <c r="K133" s="24">
        <f>G133*((100+H114)/100)</f>
        <v>218.24</v>
      </c>
      <c r="L133" s="16" t="s">
        <v>194</v>
      </c>
      <c r="M133" s="529"/>
      <c r="N133" s="66">
        <f t="shared" si="11"/>
        <v>15.558400000000001</v>
      </c>
      <c r="O133" s="20">
        <f>N133*((100-H114)/100)</f>
        <v>11.824384</v>
      </c>
      <c r="P133" s="22" t="s">
        <v>18</v>
      </c>
      <c r="Q133" s="273">
        <f>N133*((100+H114)/100)</f>
        <v>19.292415999999999</v>
      </c>
      <c r="R133" s="679"/>
      <c r="S133" s="648"/>
      <c r="T133" s="688"/>
      <c r="U133" s="102"/>
      <c r="V133" s="674"/>
      <c r="W133" s="102"/>
    </row>
    <row r="134" spans="2:23">
      <c r="B134" s="226"/>
      <c r="C134" s="81"/>
      <c r="D134" s="75" t="s">
        <v>189</v>
      </c>
      <c r="E134" s="19"/>
      <c r="F134" s="19" t="s">
        <v>191</v>
      </c>
      <c r="G134" s="23">
        <v>133</v>
      </c>
      <c r="H134" s="526"/>
      <c r="I134" s="25">
        <f>G134*((100-H114)/100)</f>
        <v>101.08</v>
      </c>
      <c r="J134" s="26" t="s">
        <v>18</v>
      </c>
      <c r="K134" s="24">
        <f>G134*((100+H114)/100)</f>
        <v>164.92</v>
      </c>
      <c r="L134" s="16" t="s">
        <v>194</v>
      </c>
      <c r="M134" s="529"/>
      <c r="N134" s="66">
        <f t="shared" si="11"/>
        <v>11.757200000000001</v>
      </c>
      <c r="O134" s="17">
        <f>N134*((100-H114)/100)</f>
        <v>8.9354720000000007</v>
      </c>
      <c r="P134" s="22" t="s">
        <v>18</v>
      </c>
      <c r="Q134" s="273">
        <f>N134*((100+H114)/100)</f>
        <v>14.578928000000001</v>
      </c>
      <c r="R134" s="679"/>
      <c r="S134" s="648"/>
      <c r="T134" s="688"/>
      <c r="U134" s="102"/>
      <c r="V134" s="674"/>
      <c r="W134" s="102"/>
    </row>
    <row r="135" spans="2:23">
      <c r="B135" s="226"/>
      <c r="C135" s="83" t="s">
        <v>319</v>
      </c>
      <c r="D135" s="75" t="s">
        <v>189</v>
      </c>
      <c r="E135" s="19"/>
      <c r="F135" s="19" t="s">
        <v>191</v>
      </c>
      <c r="G135" s="23">
        <v>170</v>
      </c>
      <c r="H135" s="526"/>
      <c r="I135" s="25">
        <f>G135*((100-H114)/100)</f>
        <v>129.19999999999999</v>
      </c>
      <c r="J135" s="26" t="s">
        <v>18</v>
      </c>
      <c r="K135" s="24">
        <f>G135*((100+H114)/100)</f>
        <v>210.8</v>
      </c>
      <c r="L135" s="16" t="s">
        <v>194</v>
      </c>
      <c r="M135" s="529"/>
      <c r="N135" s="66">
        <f t="shared" si="11"/>
        <v>15.028</v>
      </c>
      <c r="O135" s="20">
        <f>N135*((100-H114)/100)</f>
        <v>11.421280000000001</v>
      </c>
      <c r="P135" s="22" t="s">
        <v>18</v>
      </c>
      <c r="Q135" s="273">
        <f>N135*((100+H114)/100)</f>
        <v>18.634720000000002</v>
      </c>
      <c r="R135" s="679"/>
      <c r="S135" s="648"/>
      <c r="T135" s="688"/>
      <c r="U135" s="102"/>
      <c r="V135" s="674"/>
      <c r="W135" s="102"/>
    </row>
    <row r="136" spans="2:23" ht="13.5" thickBot="1">
      <c r="B136" s="228"/>
      <c r="C136" s="229"/>
      <c r="D136" s="240" t="s">
        <v>320</v>
      </c>
      <c r="E136" s="241"/>
      <c r="F136" s="241" t="s">
        <v>191</v>
      </c>
      <c r="G136" s="263">
        <v>171</v>
      </c>
      <c r="H136" s="556"/>
      <c r="I136" s="264">
        <f>G136*((100-H114)/100)</f>
        <v>129.96</v>
      </c>
      <c r="J136" s="265" t="s">
        <v>18</v>
      </c>
      <c r="K136" s="266">
        <f>G136*((100+H114)/100)</f>
        <v>212.04</v>
      </c>
      <c r="L136" s="242" t="s">
        <v>194</v>
      </c>
      <c r="M136" s="556"/>
      <c r="N136" s="256">
        <f t="shared" si="11"/>
        <v>15.116400000000001</v>
      </c>
      <c r="O136" s="257">
        <f>N136*((100-H114)/100)</f>
        <v>11.488464</v>
      </c>
      <c r="P136" s="233" t="s">
        <v>18</v>
      </c>
      <c r="Q136" s="278">
        <f>N136*((100+H114)/100)</f>
        <v>18.744336000000001</v>
      </c>
      <c r="R136" s="679"/>
      <c r="S136" s="649"/>
      <c r="T136" s="689"/>
      <c r="U136" s="102"/>
      <c r="V136" s="674"/>
      <c r="W136" s="102"/>
    </row>
    <row r="137" spans="2:23" ht="13.5" thickTop="1">
      <c r="B137" s="673" t="s">
        <v>115</v>
      </c>
      <c r="C137" s="353" t="s">
        <v>112</v>
      </c>
      <c r="D137" s="213" t="s">
        <v>114</v>
      </c>
      <c r="E137" s="214"/>
      <c r="F137" s="354"/>
      <c r="G137" s="431"/>
      <c r="H137" s="602" t="str">
        <f>INFO!B41</f>
        <v>1</v>
      </c>
      <c r="I137" s="355"/>
      <c r="J137" s="356"/>
      <c r="K137" s="357"/>
      <c r="L137" s="358"/>
      <c r="M137" s="675"/>
      <c r="N137" s="325"/>
      <c r="O137" s="355"/>
      <c r="P137" s="356"/>
      <c r="Q137" s="359"/>
      <c r="R137" s="679"/>
      <c r="S137" s="655"/>
      <c r="T137" s="655"/>
    </row>
    <row r="138" spans="2:23">
      <c r="B138" s="596"/>
      <c r="C138" s="75" t="s">
        <v>113</v>
      </c>
      <c r="D138" s="75" t="s">
        <v>120</v>
      </c>
      <c r="E138" s="19"/>
      <c r="F138" s="597" t="s">
        <v>18</v>
      </c>
      <c r="G138" s="598">
        <v>1.0209999999999999</v>
      </c>
      <c r="H138" s="593"/>
      <c r="I138" s="599">
        <f>G138*((100-H137)/100)</f>
        <v>1.0107899999999999</v>
      </c>
      <c r="J138" s="600" t="s">
        <v>18</v>
      </c>
      <c r="K138" s="601">
        <f>G138*((100+H137)/100)</f>
        <v>1.03121</v>
      </c>
      <c r="L138" s="597" t="s">
        <v>18</v>
      </c>
      <c r="M138" s="593"/>
      <c r="N138" s="548" t="s">
        <v>18</v>
      </c>
      <c r="O138" s="549" t="s">
        <v>18</v>
      </c>
      <c r="P138" s="536" t="s">
        <v>18</v>
      </c>
      <c r="Q138" s="557" t="s">
        <v>18</v>
      </c>
      <c r="R138" s="679"/>
      <c r="S138" s="656"/>
      <c r="T138" s="656"/>
    </row>
    <row r="139" spans="2:23">
      <c r="B139" s="226" t="s">
        <v>402</v>
      </c>
      <c r="C139" s="75" t="s">
        <v>117</v>
      </c>
      <c r="D139" s="75" t="s">
        <v>124</v>
      </c>
      <c r="E139" s="19"/>
      <c r="F139" s="597"/>
      <c r="G139" s="598"/>
      <c r="H139" s="593"/>
      <c r="I139" s="599"/>
      <c r="J139" s="600"/>
      <c r="K139" s="601"/>
      <c r="L139" s="597"/>
      <c r="M139" s="593"/>
      <c r="N139" s="548"/>
      <c r="O139" s="550"/>
      <c r="P139" s="536"/>
      <c r="Q139" s="557"/>
      <c r="R139" s="679"/>
      <c r="S139" s="656"/>
      <c r="T139" s="656"/>
    </row>
    <row r="140" spans="2:23" ht="13.5" thickBot="1">
      <c r="B140" s="228"/>
      <c r="C140" s="229" t="s">
        <v>116</v>
      </c>
      <c r="D140" s="240" t="s">
        <v>125</v>
      </c>
      <c r="E140" s="241"/>
      <c r="F140" s="235"/>
      <c r="G140" s="432"/>
      <c r="H140" s="555"/>
      <c r="I140" s="237"/>
      <c r="J140" s="233"/>
      <c r="K140" s="314"/>
      <c r="L140" s="315"/>
      <c r="M140" s="555"/>
      <c r="N140" s="313"/>
      <c r="O140" s="237"/>
      <c r="P140" s="233"/>
      <c r="Q140" s="239"/>
      <c r="R140" s="679"/>
      <c r="S140" s="657"/>
      <c r="T140" s="657"/>
    </row>
    <row r="141" spans="2:23" ht="13.15" customHeight="1" thickTop="1">
      <c r="B141" s="585" t="s">
        <v>45</v>
      </c>
      <c r="C141" s="268" t="str">
        <f>INFO!$B$28</f>
        <v>DiaSys</v>
      </c>
      <c r="D141" s="213" t="s">
        <v>149</v>
      </c>
      <c r="E141" s="214" t="s">
        <v>148</v>
      </c>
      <c r="F141" s="214" t="s">
        <v>191</v>
      </c>
      <c r="G141" s="23">
        <v>271.56</v>
      </c>
      <c r="H141" s="531" t="str">
        <f>INFO!B42</f>
        <v>22</v>
      </c>
      <c r="I141" s="280">
        <f>G141*((100-H141)/100)</f>
        <v>211.8168</v>
      </c>
      <c r="J141" s="281" t="s">
        <v>18</v>
      </c>
      <c r="K141" s="331">
        <f>G141*((100+H141)/100)</f>
        <v>331.3032</v>
      </c>
      <c r="L141" s="219" t="s">
        <v>194</v>
      </c>
      <c r="M141" s="532" t="s">
        <v>345</v>
      </c>
      <c r="N141" s="244">
        <f>G141*$M$141</f>
        <v>15.074295599999999</v>
      </c>
      <c r="O141" s="243">
        <f>N141*((100-H141)/100)</f>
        <v>11.757950568</v>
      </c>
      <c r="P141" s="217" t="s">
        <v>18</v>
      </c>
      <c r="Q141" s="287">
        <f>N141*((100+H141)/100)</f>
        <v>18.390640632</v>
      </c>
      <c r="R141" s="679"/>
      <c r="S141" s="646">
        <f>STDEV(G141:G156)/AVERAGE(G141:G156)</f>
        <v>2.4180535718838665E-2</v>
      </c>
      <c r="T141" s="646">
        <f>(G141/G149)-1</f>
        <v>-8.9051094890510996E-3</v>
      </c>
    </row>
    <row r="142" spans="2:23" ht="13.15" customHeight="1">
      <c r="B142" s="591"/>
      <c r="C142" s="167"/>
      <c r="D142" s="75" t="s">
        <v>325</v>
      </c>
      <c r="E142" s="19" t="s">
        <v>326</v>
      </c>
      <c r="F142" s="169" t="s">
        <v>191</v>
      </c>
      <c r="G142" s="23">
        <v>268.45333333333332</v>
      </c>
      <c r="H142" s="525"/>
      <c r="I142" s="25">
        <f>G142*((100-H141)/100)</f>
        <v>209.39359999999999</v>
      </c>
      <c r="J142" s="26" t="s">
        <v>18</v>
      </c>
      <c r="K142" s="24">
        <f>G142*((100+H141)/100)</f>
        <v>327.51306666666665</v>
      </c>
      <c r="L142" s="16" t="s">
        <v>194</v>
      </c>
      <c r="M142" s="528"/>
      <c r="N142" s="66">
        <f>G142*$M$141</f>
        <v>14.901844533333332</v>
      </c>
      <c r="O142" s="20">
        <f>N142*((100-H141)/100)</f>
        <v>11.623438735999999</v>
      </c>
      <c r="P142" s="22" t="s">
        <v>18</v>
      </c>
      <c r="Q142" s="273">
        <f>N142*((100+H141)/100)</f>
        <v>18.180250330666663</v>
      </c>
      <c r="R142" s="679"/>
      <c r="S142" s="647"/>
      <c r="T142" s="647"/>
    </row>
    <row r="143" spans="2:23">
      <c r="B143" s="226" t="s">
        <v>22</v>
      </c>
      <c r="C143" s="83" t="s">
        <v>160</v>
      </c>
      <c r="D143" s="75" t="s">
        <v>77</v>
      </c>
      <c r="E143" s="19" t="s">
        <v>263</v>
      </c>
      <c r="F143" s="169" t="s">
        <v>191</v>
      </c>
      <c r="G143" s="23">
        <v>283</v>
      </c>
      <c r="H143" s="526"/>
      <c r="I143" s="25">
        <f>G143*((100-H141)/100)</f>
        <v>220.74</v>
      </c>
      <c r="J143" s="26" t="s">
        <v>18</v>
      </c>
      <c r="K143" s="24">
        <f>G143*((100+H141)/100)</f>
        <v>345.26</v>
      </c>
      <c r="L143" s="16" t="s">
        <v>194</v>
      </c>
      <c r="M143" s="529"/>
      <c r="N143" s="66">
        <f>G143*$M$141</f>
        <v>15.70933</v>
      </c>
      <c r="O143" s="20">
        <f>N143*((100-H141)/100)</f>
        <v>12.2532774</v>
      </c>
      <c r="P143" s="22" t="s">
        <v>18</v>
      </c>
      <c r="Q143" s="273">
        <f>N143*((100+H141)/100)</f>
        <v>19.165382599999997</v>
      </c>
      <c r="R143" s="679"/>
      <c r="S143" s="647"/>
      <c r="T143" s="647"/>
    </row>
    <row r="144" spans="2:23">
      <c r="B144" s="226" t="s">
        <v>46</v>
      </c>
      <c r="C144" s="75" t="s">
        <v>159</v>
      </c>
      <c r="D144" s="75" t="s">
        <v>76</v>
      </c>
      <c r="E144" s="19"/>
      <c r="F144" s="169" t="s">
        <v>191</v>
      </c>
      <c r="G144" s="23">
        <v>281</v>
      </c>
      <c r="H144" s="526"/>
      <c r="I144" s="25">
        <f>G144*((100-H141)/100)</f>
        <v>219.18</v>
      </c>
      <c r="J144" s="26" t="s">
        <v>18</v>
      </c>
      <c r="K144" s="24">
        <f>G144*((100+H141)/100)</f>
        <v>342.82</v>
      </c>
      <c r="L144" s="16" t="s">
        <v>194</v>
      </c>
      <c r="M144" s="529"/>
      <c r="N144" s="66">
        <f>G144*$M$141</f>
        <v>15.59831</v>
      </c>
      <c r="O144" s="20">
        <f>N144*((100-H141)/100)</f>
        <v>12.166681800000001</v>
      </c>
      <c r="P144" s="22" t="s">
        <v>18</v>
      </c>
      <c r="Q144" s="273">
        <f>N144*((100+H141)/100)</f>
        <v>19.0299382</v>
      </c>
      <c r="R144" s="679"/>
      <c r="S144" s="647"/>
      <c r="T144" s="647"/>
    </row>
    <row r="145" spans="2:20">
      <c r="B145" s="226" t="s">
        <v>403</v>
      </c>
      <c r="C145" s="81"/>
      <c r="D145" s="75" t="s">
        <v>77</v>
      </c>
      <c r="E145" s="19"/>
      <c r="F145" s="169" t="s">
        <v>191</v>
      </c>
      <c r="G145" s="23">
        <v>278</v>
      </c>
      <c r="H145" s="526"/>
      <c r="I145" s="25">
        <f>G145*((100-H141)/100)</f>
        <v>216.84</v>
      </c>
      <c r="J145" s="26" t="s">
        <v>18</v>
      </c>
      <c r="K145" s="24">
        <f>G145*((100+H141)/100)</f>
        <v>339.15999999999997</v>
      </c>
      <c r="L145" s="16" t="s">
        <v>194</v>
      </c>
      <c r="M145" s="529"/>
      <c r="N145" s="66">
        <f>G145*M141</f>
        <v>15.43178</v>
      </c>
      <c r="O145" s="20">
        <f>N145*((100-H141)/100)</f>
        <v>12.036788400000001</v>
      </c>
      <c r="P145" s="22" t="s">
        <v>18</v>
      </c>
      <c r="Q145" s="273">
        <f>N145*((100+H141)/100)</f>
        <v>18.826771600000001</v>
      </c>
      <c r="R145" s="679"/>
      <c r="S145" s="647"/>
      <c r="T145" s="647"/>
    </row>
    <row r="146" spans="2:20">
      <c r="B146" s="226"/>
      <c r="C146" s="81" t="s">
        <v>172</v>
      </c>
      <c r="D146" s="75" t="s">
        <v>77</v>
      </c>
      <c r="E146" s="19"/>
      <c r="F146" s="169" t="s">
        <v>191</v>
      </c>
      <c r="G146" s="23">
        <v>278</v>
      </c>
      <c r="H146" s="526"/>
      <c r="I146" s="25">
        <f>G146*((100-H141)/100)</f>
        <v>216.84</v>
      </c>
      <c r="J146" s="26" t="s">
        <v>18</v>
      </c>
      <c r="K146" s="24">
        <f>G146*((100+H141)/100)</f>
        <v>339.15999999999997</v>
      </c>
      <c r="L146" s="16" t="s">
        <v>194</v>
      </c>
      <c r="M146" s="529"/>
      <c r="N146" s="66">
        <f t="shared" ref="N146:N156" si="12">G146*$M$141</f>
        <v>15.43178</v>
      </c>
      <c r="O146" s="20">
        <f>N146*((100-H141)/100)</f>
        <v>12.036788400000001</v>
      </c>
      <c r="P146" s="22" t="s">
        <v>18</v>
      </c>
      <c r="Q146" s="273">
        <f>N146*((100+H141)/100)</f>
        <v>18.826771600000001</v>
      </c>
      <c r="R146" s="679"/>
      <c r="S146" s="647"/>
      <c r="T146" s="647"/>
    </row>
    <row r="147" spans="2:20">
      <c r="B147" s="226"/>
      <c r="C147" s="81" t="s">
        <v>296</v>
      </c>
      <c r="D147" s="75" t="s">
        <v>76</v>
      </c>
      <c r="E147" s="19"/>
      <c r="F147" s="169" t="s">
        <v>191</v>
      </c>
      <c r="G147" s="23">
        <v>272</v>
      </c>
      <c r="H147" s="526"/>
      <c r="I147" s="25">
        <f>G147*((100-H141)/100)</f>
        <v>212.16</v>
      </c>
      <c r="J147" s="26" t="s">
        <v>18</v>
      </c>
      <c r="K147" s="24">
        <f>G147*((100+H141)/100)</f>
        <v>331.84</v>
      </c>
      <c r="L147" s="16" t="s">
        <v>194</v>
      </c>
      <c r="M147" s="529"/>
      <c r="N147" s="66">
        <f t="shared" si="12"/>
        <v>15.098719999999998</v>
      </c>
      <c r="O147" s="20">
        <f>N147*((100-H141)/100)</f>
        <v>11.777001599999998</v>
      </c>
      <c r="P147" s="22" t="s">
        <v>18</v>
      </c>
      <c r="Q147" s="273">
        <f>N147*((100+H141)/100)</f>
        <v>18.420438399999998</v>
      </c>
      <c r="R147" s="679"/>
      <c r="S147" s="647"/>
      <c r="T147" s="647"/>
    </row>
    <row r="148" spans="2:20" hidden="1">
      <c r="B148" s="226"/>
      <c r="C148" s="81" t="s">
        <v>297</v>
      </c>
      <c r="D148" s="75" t="s">
        <v>163</v>
      </c>
      <c r="E148" s="19"/>
      <c r="F148" s="169" t="s">
        <v>191</v>
      </c>
      <c r="G148" s="23"/>
      <c r="H148" s="526"/>
      <c r="I148" s="25">
        <f>G148*((100-H141)/100)</f>
        <v>0</v>
      </c>
      <c r="J148" s="26" t="s">
        <v>18</v>
      </c>
      <c r="K148" s="24">
        <f>G148*((100+H141)/100)</f>
        <v>0</v>
      </c>
      <c r="L148" s="16" t="s">
        <v>194</v>
      </c>
      <c r="M148" s="529"/>
      <c r="N148" s="66">
        <f t="shared" si="12"/>
        <v>0</v>
      </c>
      <c r="O148" s="20">
        <f>N148*((100-H141)/100)</f>
        <v>0</v>
      </c>
      <c r="P148" s="22" t="s">
        <v>18</v>
      </c>
      <c r="Q148" s="273">
        <f>N148*((100+H141)/100)</f>
        <v>0</v>
      </c>
      <c r="R148" s="679"/>
      <c r="S148" s="647"/>
      <c r="T148" s="647"/>
    </row>
    <row r="149" spans="2:20">
      <c r="B149" s="226"/>
      <c r="C149" s="75" t="s">
        <v>303</v>
      </c>
      <c r="D149" s="75" t="s">
        <v>77</v>
      </c>
      <c r="E149" s="19"/>
      <c r="F149" s="19" t="s">
        <v>191</v>
      </c>
      <c r="G149" s="23">
        <v>274</v>
      </c>
      <c r="H149" s="526"/>
      <c r="I149" s="25">
        <f>G149*((100-H141)/100)</f>
        <v>213.72</v>
      </c>
      <c r="J149" s="26" t="s">
        <v>18</v>
      </c>
      <c r="K149" s="24">
        <f>G149*((100+H141)/100)</f>
        <v>334.28</v>
      </c>
      <c r="L149" s="16" t="s">
        <v>194</v>
      </c>
      <c r="M149" s="529"/>
      <c r="N149" s="66">
        <f t="shared" si="12"/>
        <v>15.209739999999998</v>
      </c>
      <c r="O149" s="20">
        <f>N149*((100-H141)/100)</f>
        <v>11.863597199999999</v>
      </c>
      <c r="P149" s="22"/>
      <c r="Q149" s="273">
        <f>N149*((100+H141)/100)</f>
        <v>18.555882799999999</v>
      </c>
      <c r="R149" s="679"/>
      <c r="S149" s="647"/>
      <c r="T149" s="647"/>
    </row>
    <row r="150" spans="2:20">
      <c r="B150" s="226"/>
      <c r="C150" s="75" t="s">
        <v>305</v>
      </c>
      <c r="D150" s="75" t="s">
        <v>77</v>
      </c>
      <c r="E150" s="19"/>
      <c r="F150" s="169" t="s">
        <v>191</v>
      </c>
      <c r="G150" s="23">
        <v>269.39999999999998</v>
      </c>
      <c r="H150" s="526"/>
      <c r="I150" s="25">
        <f>G150*((100-H141)/100)</f>
        <v>210.13199999999998</v>
      </c>
      <c r="J150" s="26" t="s">
        <v>18</v>
      </c>
      <c r="K150" s="24">
        <f>G150*((100+H141)/100)</f>
        <v>328.66799999999995</v>
      </c>
      <c r="L150" s="16" t="s">
        <v>194</v>
      </c>
      <c r="M150" s="529"/>
      <c r="N150" s="66">
        <f t="shared" si="12"/>
        <v>14.954393999999997</v>
      </c>
      <c r="O150" s="20">
        <f>N150*((100-H141)/100)</f>
        <v>11.664427319999998</v>
      </c>
      <c r="P150" s="22" t="s">
        <v>18</v>
      </c>
      <c r="Q150" s="273">
        <f>N150*((100+H141)/100)</f>
        <v>18.244360679999996</v>
      </c>
      <c r="R150" s="679"/>
      <c r="S150" s="647"/>
      <c r="T150" s="647"/>
    </row>
    <row r="151" spans="2:20">
      <c r="B151" s="226"/>
      <c r="C151" s="75" t="s">
        <v>67</v>
      </c>
      <c r="D151" s="75" t="s">
        <v>77</v>
      </c>
      <c r="E151" s="19"/>
      <c r="F151" s="169" t="s">
        <v>191</v>
      </c>
      <c r="G151" s="23">
        <v>275</v>
      </c>
      <c r="H151" s="526"/>
      <c r="I151" s="25">
        <f>G151*((100-H141)/100)</f>
        <v>214.5</v>
      </c>
      <c r="J151" s="26" t="s">
        <v>18</v>
      </c>
      <c r="K151" s="24">
        <f>G151*((100+H141)/100)</f>
        <v>335.5</v>
      </c>
      <c r="L151" s="16" t="s">
        <v>194</v>
      </c>
      <c r="M151" s="529"/>
      <c r="N151" s="66">
        <f t="shared" si="12"/>
        <v>15.26525</v>
      </c>
      <c r="O151" s="20">
        <f>N151*((100-H141)/100)</f>
        <v>11.906895</v>
      </c>
      <c r="P151" s="22"/>
      <c r="Q151" s="273">
        <f>N151*((100+H141)/100)</f>
        <v>18.623605000000001</v>
      </c>
      <c r="R151" s="679"/>
      <c r="S151" s="647"/>
      <c r="T151" s="647"/>
    </row>
    <row r="152" spans="2:20" hidden="1">
      <c r="B152" s="226"/>
      <c r="C152" s="75"/>
      <c r="D152" s="75"/>
      <c r="E152" s="19"/>
      <c r="F152" s="169" t="s">
        <v>191</v>
      </c>
      <c r="G152" s="23"/>
      <c r="H152" s="526"/>
      <c r="I152" s="25">
        <f>G152*((100-H141)/100)</f>
        <v>0</v>
      </c>
      <c r="J152" s="26" t="s">
        <v>18</v>
      </c>
      <c r="K152" s="24">
        <f>G152*((100+H141)/100)</f>
        <v>0</v>
      </c>
      <c r="L152" s="16" t="s">
        <v>194</v>
      </c>
      <c r="M152" s="529"/>
      <c r="N152" s="66">
        <f t="shared" si="12"/>
        <v>0</v>
      </c>
      <c r="O152" s="20">
        <f>N152*((100-H141)/100)</f>
        <v>0</v>
      </c>
      <c r="P152" s="22" t="s">
        <v>18</v>
      </c>
      <c r="Q152" s="273">
        <f>N152*((100+H141)/100)</f>
        <v>0</v>
      </c>
      <c r="R152" s="679"/>
      <c r="S152" s="647"/>
      <c r="T152" s="647"/>
    </row>
    <row r="153" spans="2:20" hidden="1">
      <c r="B153" s="226"/>
      <c r="C153" s="75"/>
      <c r="D153" s="75"/>
      <c r="E153" s="19"/>
      <c r="F153" s="169" t="s">
        <v>191</v>
      </c>
      <c r="G153" s="23"/>
      <c r="H153" s="526"/>
      <c r="I153" s="25">
        <f>G153*((100-H141)/100)</f>
        <v>0</v>
      </c>
      <c r="J153" s="26" t="s">
        <v>18</v>
      </c>
      <c r="K153" s="24">
        <f>G153*((100+H141)/100)</f>
        <v>0</v>
      </c>
      <c r="L153" s="16" t="s">
        <v>194</v>
      </c>
      <c r="M153" s="529"/>
      <c r="N153" s="66">
        <f t="shared" si="12"/>
        <v>0</v>
      </c>
      <c r="O153" s="20">
        <f>N153*((100-H141)/100)</f>
        <v>0</v>
      </c>
      <c r="P153" s="22" t="s">
        <v>18</v>
      </c>
      <c r="Q153" s="273">
        <f>N153*((100+H141)/100)</f>
        <v>0</v>
      </c>
      <c r="R153" s="679"/>
      <c r="S153" s="647"/>
      <c r="T153" s="647"/>
    </row>
    <row r="154" spans="2:20">
      <c r="B154" s="226"/>
      <c r="C154" s="75" t="s">
        <v>310</v>
      </c>
      <c r="D154" s="75" t="s">
        <v>77</v>
      </c>
      <c r="E154" s="19"/>
      <c r="F154" s="169" t="s">
        <v>191</v>
      </c>
      <c r="G154" s="23">
        <v>263</v>
      </c>
      <c r="H154" s="526"/>
      <c r="I154" s="25">
        <f>G154*((100-H141)/100)</f>
        <v>205.14000000000001</v>
      </c>
      <c r="J154" s="26" t="s">
        <v>18</v>
      </c>
      <c r="K154" s="24">
        <f>G154*((100+H141)/100)</f>
        <v>320.86</v>
      </c>
      <c r="L154" s="16" t="s">
        <v>194</v>
      </c>
      <c r="M154" s="529"/>
      <c r="N154" s="66">
        <f t="shared" si="12"/>
        <v>14.599129999999999</v>
      </c>
      <c r="O154" s="20">
        <f>N154*((100-H141)/100)</f>
        <v>11.387321399999999</v>
      </c>
      <c r="P154" s="22" t="s">
        <v>18</v>
      </c>
      <c r="Q154" s="273">
        <f>N154*((100+H141)/100)</f>
        <v>17.810938599999997</v>
      </c>
      <c r="R154" s="679"/>
      <c r="S154" s="647"/>
      <c r="T154" s="647"/>
    </row>
    <row r="155" spans="2:20">
      <c r="B155" s="226"/>
      <c r="C155" s="75" t="s">
        <v>174</v>
      </c>
      <c r="D155" s="75" t="s">
        <v>77</v>
      </c>
      <c r="E155" s="19"/>
      <c r="F155" s="169" t="s">
        <v>191</v>
      </c>
      <c r="G155" s="23">
        <v>270</v>
      </c>
      <c r="H155" s="526"/>
      <c r="I155" s="25">
        <f>G155*((100-H141)/100)</f>
        <v>210.6</v>
      </c>
      <c r="J155" s="26" t="s">
        <v>18</v>
      </c>
      <c r="K155" s="24">
        <f>G155*((100+H141)/100)</f>
        <v>329.4</v>
      </c>
      <c r="L155" s="16" t="s">
        <v>194</v>
      </c>
      <c r="M155" s="529"/>
      <c r="N155" s="66">
        <f t="shared" si="12"/>
        <v>14.987699999999998</v>
      </c>
      <c r="O155" s="20">
        <f>N155*((100-H141)/100)</f>
        <v>11.690405999999999</v>
      </c>
      <c r="P155" s="22" t="s">
        <v>18</v>
      </c>
      <c r="Q155" s="273">
        <f>N155*((100+H141)/100)</f>
        <v>18.284993999999998</v>
      </c>
      <c r="R155" s="679"/>
      <c r="S155" s="647"/>
      <c r="T155" s="647"/>
    </row>
    <row r="156" spans="2:20" ht="13.5" thickBot="1">
      <c r="B156" s="228"/>
      <c r="C156" s="240" t="s">
        <v>319</v>
      </c>
      <c r="D156" s="240" t="s">
        <v>77</v>
      </c>
      <c r="E156" s="241"/>
      <c r="F156" s="230" t="s">
        <v>191</v>
      </c>
      <c r="G156" s="263">
        <v>260.39999999999998</v>
      </c>
      <c r="H156" s="527"/>
      <c r="I156" s="264">
        <f>G156*((100-H141)/100)</f>
        <v>203.11199999999999</v>
      </c>
      <c r="J156" s="265" t="s">
        <v>18</v>
      </c>
      <c r="K156" s="266">
        <f>G156*((100+H141)/100)</f>
        <v>317.68799999999999</v>
      </c>
      <c r="L156" s="242" t="s">
        <v>194</v>
      </c>
      <c r="M156" s="530"/>
      <c r="N156" s="256">
        <f t="shared" si="12"/>
        <v>14.454803999999998</v>
      </c>
      <c r="O156" s="257">
        <f>N156*((100-H141)/100)</f>
        <v>11.274747119999999</v>
      </c>
      <c r="P156" s="233" t="s">
        <v>18</v>
      </c>
      <c r="Q156" s="278">
        <f>N156*((100+H141)/100)</f>
        <v>17.634860879999998</v>
      </c>
      <c r="R156" s="679"/>
      <c r="S156" s="645"/>
      <c r="T156" s="645"/>
    </row>
    <row r="157" spans="2:20" ht="12.75" customHeight="1" thickTop="1">
      <c r="B157" s="605" t="s">
        <v>106</v>
      </c>
      <c r="C157" s="321" t="s">
        <v>107</v>
      </c>
      <c r="D157" s="248"/>
      <c r="E157" s="249"/>
      <c r="F157" s="606" t="s">
        <v>354</v>
      </c>
      <c r="G157" s="607"/>
      <c r="H157" s="607"/>
      <c r="I157" s="607"/>
      <c r="J157" s="607"/>
      <c r="K157" s="607"/>
      <c r="L157" s="607"/>
      <c r="M157" s="607"/>
      <c r="N157" s="607"/>
      <c r="O157" s="607"/>
      <c r="P157" s="607"/>
      <c r="Q157" s="608"/>
      <c r="R157" s="679"/>
      <c r="S157" s="646"/>
      <c r="T157" s="646"/>
    </row>
    <row r="158" spans="2:20" ht="12.75" customHeight="1">
      <c r="B158" s="590"/>
      <c r="C158" s="56" t="s">
        <v>108</v>
      </c>
      <c r="D158" s="56"/>
      <c r="E158" s="14"/>
      <c r="F158" s="609" t="s">
        <v>354</v>
      </c>
      <c r="G158" s="610"/>
      <c r="H158" s="610"/>
      <c r="I158" s="610"/>
      <c r="J158" s="610"/>
      <c r="K158" s="610"/>
      <c r="L158" s="610"/>
      <c r="M158" s="610"/>
      <c r="N158" s="610"/>
      <c r="O158" s="610"/>
      <c r="P158" s="610"/>
      <c r="Q158" s="611"/>
      <c r="R158" s="679"/>
      <c r="S158" s="647"/>
      <c r="T158" s="647"/>
    </row>
    <row r="159" spans="2:20" ht="12.75" customHeight="1">
      <c r="B159" s="226" t="s">
        <v>404</v>
      </c>
      <c r="C159" s="57" t="s">
        <v>308</v>
      </c>
      <c r="D159" s="56"/>
      <c r="E159" s="14"/>
      <c r="F159" s="609" t="s">
        <v>354</v>
      </c>
      <c r="G159" s="610"/>
      <c r="H159" s="610"/>
      <c r="I159" s="610"/>
      <c r="J159" s="610"/>
      <c r="K159" s="610"/>
      <c r="L159" s="610"/>
      <c r="M159" s="610"/>
      <c r="N159" s="610"/>
      <c r="O159" s="610"/>
      <c r="P159" s="610"/>
      <c r="Q159" s="611"/>
      <c r="R159" s="679"/>
      <c r="S159" s="647"/>
      <c r="T159" s="647"/>
    </row>
    <row r="160" spans="2:20" ht="12.75" customHeight="1" thickBot="1">
      <c r="B160" s="318"/>
      <c r="C160" s="254" t="s">
        <v>309</v>
      </c>
      <c r="D160" s="254"/>
      <c r="E160" s="255"/>
      <c r="F160" s="612" t="s">
        <v>354</v>
      </c>
      <c r="G160" s="613"/>
      <c r="H160" s="613"/>
      <c r="I160" s="613"/>
      <c r="J160" s="613"/>
      <c r="K160" s="613"/>
      <c r="L160" s="613"/>
      <c r="M160" s="613"/>
      <c r="N160" s="613"/>
      <c r="O160" s="613"/>
      <c r="P160" s="613"/>
      <c r="Q160" s="614"/>
      <c r="R160" s="679"/>
      <c r="S160" s="647"/>
      <c r="T160" s="647"/>
    </row>
    <row r="161" spans="2:20" ht="13.5" hidden="1" thickTop="1">
      <c r="B161" s="59"/>
      <c r="C161" s="30"/>
      <c r="D161" s="30"/>
      <c r="E161" s="209"/>
      <c r="F161" s="209"/>
      <c r="G161" s="210"/>
      <c r="H161" s="386"/>
      <c r="I161" s="387"/>
      <c r="J161" s="205"/>
      <c r="K161" s="388"/>
      <c r="L161" s="370"/>
      <c r="M161" s="370"/>
      <c r="N161" s="433" t="s">
        <v>18</v>
      </c>
      <c r="O161" s="369"/>
      <c r="P161" s="389"/>
      <c r="Q161" s="206"/>
      <c r="R161" s="679"/>
      <c r="S161" s="670"/>
      <c r="T161" s="690"/>
    </row>
    <row r="162" spans="2:20" ht="13.15" hidden="1" customHeight="1">
      <c r="B162" s="622" t="s">
        <v>96</v>
      </c>
      <c r="C162" s="212" t="str">
        <f>INFO!$B$28</f>
        <v>DiaSys</v>
      </c>
      <c r="D162" s="213" t="s">
        <v>322</v>
      </c>
      <c r="E162" s="214"/>
      <c r="F162" s="317" t="s">
        <v>194</v>
      </c>
      <c r="G162" s="360"/>
      <c r="H162" s="531" t="str">
        <f>INFO!B44</f>
        <v>17</v>
      </c>
      <c r="I162" s="243">
        <f>G162*((100-H162)/100)</f>
        <v>0</v>
      </c>
      <c r="J162" s="217" t="s">
        <v>18</v>
      </c>
      <c r="K162" s="218">
        <f>G162*((100+H162)/100)</f>
        <v>0</v>
      </c>
      <c r="L162" s="214" t="s">
        <v>191</v>
      </c>
      <c r="M162" s="532" t="s">
        <v>346</v>
      </c>
      <c r="N162" s="279">
        <f>G162*M162</f>
        <v>0</v>
      </c>
      <c r="O162" s="280">
        <f>N162*((100-H162)/100)</f>
        <v>0</v>
      </c>
      <c r="P162" s="281" t="s">
        <v>18</v>
      </c>
      <c r="Q162" s="282">
        <f>N162*((100+H162)/100)</f>
        <v>0</v>
      </c>
      <c r="R162" s="679"/>
      <c r="S162" s="646">
        <f>STDEV(G162:G175)/AVERAGE(G162:G175)</f>
        <v>5.7015063190882981E-2</v>
      </c>
      <c r="T162" s="646">
        <f>(G162/G169)-1</f>
        <v>-1</v>
      </c>
    </row>
    <row r="163" spans="2:20" ht="13.15" customHeight="1" thickTop="1">
      <c r="B163" s="623"/>
      <c r="C163" s="56" t="s">
        <v>160</v>
      </c>
      <c r="D163" s="56" t="s">
        <v>72</v>
      </c>
      <c r="E163" s="14" t="s">
        <v>269</v>
      </c>
      <c r="F163" s="15" t="s">
        <v>194</v>
      </c>
      <c r="G163" s="66">
        <v>85.1</v>
      </c>
      <c r="H163" s="526"/>
      <c r="I163" s="20">
        <f>G163*((100-H162)/100)</f>
        <v>70.632999999999996</v>
      </c>
      <c r="J163" s="22" t="s">
        <v>18</v>
      </c>
      <c r="K163" s="21">
        <f>G163*((100+H162)/100)</f>
        <v>99.566999999999993</v>
      </c>
      <c r="L163" s="19" t="s">
        <v>191</v>
      </c>
      <c r="M163" s="529"/>
      <c r="N163" s="23">
        <v>333</v>
      </c>
      <c r="O163" s="25">
        <f>N163*((100-H162)/100)</f>
        <v>276.39</v>
      </c>
      <c r="P163" s="26" t="s">
        <v>18</v>
      </c>
      <c r="Q163" s="283">
        <f>N163*((100+H162)/100)</f>
        <v>389.60999999999996</v>
      </c>
      <c r="R163" s="679"/>
      <c r="S163" s="671"/>
      <c r="T163" s="648"/>
    </row>
    <row r="164" spans="2:20">
      <c r="B164" s="624"/>
      <c r="C164" s="57" t="s">
        <v>159</v>
      </c>
      <c r="D164" s="56" t="s">
        <v>72</v>
      </c>
      <c r="E164" s="14"/>
      <c r="F164" s="15" t="s">
        <v>194</v>
      </c>
      <c r="G164" s="66">
        <v>83.8</v>
      </c>
      <c r="H164" s="526"/>
      <c r="I164" s="20">
        <f>G164*((100-H162)/100)</f>
        <v>69.553999999999988</v>
      </c>
      <c r="J164" s="22" t="s">
        <v>18</v>
      </c>
      <c r="K164" s="21">
        <f>G164*((100+H162)/100)</f>
        <v>98.045999999999992</v>
      </c>
      <c r="L164" s="19" t="s">
        <v>191</v>
      </c>
      <c r="M164" s="529"/>
      <c r="N164" s="23">
        <v>328</v>
      </c>
      <c r="O164" s="25">
        <f>N164*((100-H162)/100)</f>
        <v>272.24</v>
      </c>
      <c r="P164" s="26" t="s">
        <v>18</v>
      </c>
      <c r="Q164" s="283">
        <f>N164*((100+H162)/100)</f>
        <v>383.76</v>
      </c>
      <c r="R164" s="679"/>
      <c r="S164" s="671"/>
      <c r="T164" s="648"/>
    </row>
    <row r="165" spans="2:20">
      <c r="B165" s="305" t="s">
        <v>92</v>
      </c>
      <c r="C165" s="56" t="s">
        <v>172</v>
      </c>
      <c r="D165" s="56" t="s">
        <v>72</v>
      </c>
      <c r="E165" s="14"/>
      <c r="F165" s="15" t="s">
        <v>194</v>
      </c>
      <c r="G165" s="66">
        <v>89.2</v>
      </c>
      <c r="H165" s="526"/>
      <c r="I165" s="20">
        <f>G165*((100-H162)/100)</f>
        <v>74.036000000000001</v>
      </c>
      <c r="J165" s="22" t="s">
        <v>18</v>
      </c>
      <c r="K165" s="24">
        <f>G165*((100+H162)/100)</f>
        <v>104.36399999999999</v>
      </c>
      <c r="L165" s="19" t="s">
        <v>191</v>
      </c>
      <c r="M165" s="529"/>
      <c r="N165" s="23">
        <v>349</v>
      </c>
      <c r="O165" s="25">
        <f>N165*((100-H162)/100)</f>
        <v>289.66999999999996</v>
      </c>
      <c r="P165" s="26" t="s">
        <v>18</v>
      </c>
      <c r="Q165" s="283">
        <f>N165*((100+H162)/100)</f>
        <v>408.33</v>
      </c>
      <c r="R165" s="679"/>
      <c r="S165" s="671"/>
      <c r="T165" s="648"/>
    </row>
    <row r="166" spans="2:20">
      <c r="B166" s="224"/>
      <c r="C166" s="56" t="s">
        <v>164</v>
      </c>
      <c r="D166" s="56"/>
      <c r="E166" s="14"/>
      <c r="F166" s="15" t="s">
        <v>194</v>
      </c>
      <c r="G166" s="66">
        <v>89.3</v>
      </c>
      <c r="H166" s="526"/>
      <c r="I166" s="20">
        <f>G166*((100-H162)/100)</f>
        <v>74.119</v>
      </c>
      <c r="J166" s="22" t="s">
        <v>18</v>
      </c>
      <c r="K166" s="24">
        <f>G166*((100+H162)/100)</f>
        <v>104.48099999999999</v>
      </c>
      <c r="L166" s="19" t="s">
        <v>191</v>
      </c>
      <c r="M166" s="529"/>
      <c r="N166" s="23">
        <v>349</v>
      </c>
      <c r="O166" s="25">
        <f>N166*((100-H162)/100)</f>
        <v>289.66999999999996</v>
      </c>
      <c r="P166" s="26" t="s">
        <v>18</v>
      </c>
      <c r="Q166" s="283">
        <f>N166*((100+H162)/100)</f>
        <v>408.33</v>
      </c>
      <c r="R166" s="679"/>
      <c r="S166" s="671"/>
      <c r="T166" s="648"/>
    </row>
    <row r="167" spans="2:20">
      <c r="B167" s="305" t="s">
        <v>93</v>
      </c>
      <c r="C167" s="60" t="s">
        <v>296</v>
      </c>
      <c r="D167" s="56" t="s">
        <v>91</v>
      </c>
      <c r="E167" s="14"/>
      <c r="F167" s="15" t="s">
        <v>194</v>
      </c>
      <c r="G167" s="66">
        <v>91.5</v>
      </c>
      <c r="H167" s="526"/>
      <c r="I167" s="20">
        <f>G167*((100-H162)/100)</f>
        <v>75.944999999999993</v>
      </c>
      <c r="J167" s="22" t="s">
        <v>18</v>
      </c>
      <c r="K167" s="24">
        <f>G167*((100+H162)/100)</f>
        <v>107.05499999999999</v>
      </c>
      <c r="L167" s="19" t="s">
        <v>191</v>
      </c>
      <c r="M167" s="529"/>
      <c r="N167" s="23">
        <v>358</v>
      </c>
      <c r="O167" s="25">
        <f>N167*((100-H162)/100)</f>
        <v>297.14</v>
      </c>
      <c r="P167" s="26" t="s">
        <v>18</v>
      </c>
      <c r="Q167" s="283">
        <f>N167*((100+H162)/100)</f>
        <v>418.85999999999996</v>
      </c>
      <c r="R167" s="679"/>
      <c r="S167" s="671"/>
      <c r="T167" s="648"/>
    </row>
    <row r="168" spans="2:20" hidden="1">
      <c r="B168" s="305" t="s">
        <v>94</v>
      </c>
      <c r="C168" s="60" t="s">
        <v>297</v>
      </c>
      <c r="D168" s="56" t="s">
        <v>91</v>
      </c>
      <c r="E168" s="14"/>
      <c r="F168" s="15" t="s">
        <v>194</v>
      </c>
      <c r="G168" s="66"/>
      <c r="H168" s="526"/>
      <c r="I168" s="20">
        <f>G168*((100-H162)/100)</f>
        <v>0</v>
      </c>
      <c r="J168" s="22" t="s">
        <v>18</v>
      </c>
      <c r="K168" s="24">
        <f>G168*((100+H162)/100)</f>
        <v>0</v>
      </c>
      <c r="L168" s="19" t="s">
        <v>191</v>
      </c>
      <c r="M168" s="529"/>
      <c r="N168" s="23">
        <f t="shared" ref="N168" si="13">G168*$M$162</f>
        <v>0</v>
      </c>
      <c r="O168" s="25">
        <f>N168*((100-H162)/100)</f>
        <v>0</v>
      </c>
      <c r="P168" s="26" t="s">
        <v>18</v>
      </c>
      <c r="Q168" s="283">
        <f>N168*((100+H162)/100)</f>
        <v>0</v>
      </c>
      <c r="R168" s="679"/>
      <c r="S168" s="671"/>
      <c r="T168" s="648"/>
    </row>
    <row r="169" spans="2:20">
      <c r="B169" s="305" t="s">
        <v>94</v>
      </c>
      <c r="C169" s="56" t="s">
        <v>299</v>
      </c>
      <c r="D169" s="56" t="s">
        <v>72</v>
      </c>
      <c r="E169" s="14"/>
      <c r="F169" s="15" t="s">
        <v>194</v>
      </c>
      <c r="G169" s="66">
        <v>85.6</v>
      </c>
      <c r="H169" s="526"/>
      <c r="I169" s="20">
        <f>G169*((100-H162)/100)</f>
        <v>71.047999999999988</v>
      </c>
      <c r="J169" s="22" t="s">
        <v>18</v>
      </c>
      <c r="K169" s="24">
        <f>G169*((100+H162)/100)</f>
        <v>100.15199999999999</v>
      </c>
      <c r="L169" s="19" t="s">
        <v>191</v>
      </c>
      <c r="M169" s="529"/>
      <c r="N169" s="23">
        <v>335</v>
      </c>
      <c r="O169" s="25">
        <f>N169*((100-H162)/100)</f>
        <v>278.05</v>
      </c>
      <c r="P169" s="26" t="s">
        <v>18</v>
      </c>
      <c r="Q169" s="283">
        <f>N169*((100+H162)/100)</f>
        <v>391.95</v>
      </c>
      <c r="R169" s="679"/>
      <c r="S169" s="671"/>
      <c r="T169" s="648"/>
    </row>
    <row r="170" spans="2:20">
      <c r="B170" s="224"/>
      <c r="C170" s="56" t="s">
        <v>305</v>
      </c>
      <c r="D170" s="56" t="s">
        <v>72</v>
      </c>
      <c r="E170" s="14"/>
      <c r="F170" s="15" t="s">
        <v>194</v>
      </c>
      <c r="G170" s="66">
        <v>86.5</v>
      </c>
      <c r="H170" s="526"/>
      <c r="I170" s="20">
        <f>G170*((100-H162)/100)</f>
        <v>71.795000000000002</v>
      </c>
      <c r="J170" s="22" t="s">
        <v>18</v>
      </c>
      <c r="K170" s="24">
        <f>G170*((100+H162)/100)</f>
        <v>101.205</v>
      </c>
      <c r="L170" s="19" t="s">
        <v>191</v>
      </c>
      <c r="M170" s="529"/>
      <c r="N170" s="23">
        <v>338</v>
      </c>
      <c r="O170" s="25">
        <f>N170*((100-H162)/100)</f>
        <v>280.53999999999996</v>
      </c>
      <c r="P170" s="26" t="s">
        <v>18</v>
      </c>
      <c r="Q170" s="283">
        <f>N170*((100+H162)/100)</f>
        <v>395.46</v>
      </c>
      <c r="R170" s="679"/>
      <c r="S170" s="671"/>
      <c r="T170" s="648"/>
    </row>
    <row r="171" spans="2:20">
      <c r="B171" s="305" t="s">
        <v>95</v>
      </c>
      <c r="C171" s="57" t="s">
        <v>67</v>
      </c>
      <c r="D171" s="56" t="s">
        <v>72</v>
      </c>
      <c r="E171" s="14"/>
      <c r="F171" s="15" t="s">
        <v>194</v>
      </c>
      <c r="G171" s="66">
        <v>81.099999999999994</v>
      </c>
      <c r="H171" s="526"/>
      <c r="I171" s="20">
        <f>G171*((100-H162)/100)</f>
        <v>67.312999999999988</v>
      </c>
      <c r="J171" s="22" t="s">
        <v>18</v>
      </c>
      <c r="K171" s="21">
        <f>G171*((100+H162)/100)</f>
        <v>94.886999999999986</v>
      </c>
      <c r="L171" s="19" t="s">
        <v>191</v>
      </c>
      <c r="M171" s="529"/>
      <c r="N171" s="23">
        <v>317</v>
      </c>
      <c r="O171" s="25">
        <f>N171*((100-H162)/100)</f>
        <v>263.11</v>
      </c>
      <c r="P171" s="26" t="s">
        <v>18</v>
      </c>
      <c r="Q171" s="283">
        <f>N171*((100+H162)/100)</f>
        <v>370.89</v>
      </c>
      <c r="R171" s="679"/>
      <c r="S171" s="671"/>
      <c r="T171" s="648"/>
    </row>
    <row r="172" spans="2:20">
      <c r="B172" s="305" t="s">
        <v>405</v>
      </c>
      <c r="C172" s="57" t="s">
        <v>310</v>
      </c>
      <c r="D172" s="56" t="s">
        <v>72</v>
      </c>
      <c r="E172" s="14"/>
      <c r="F172" s="15" t="s">
        <v>194</v>
      </c>
      <c r="G172" s="66">
        <v>87.2</v>
      </c>
      <c r="H172" s="526"/>
      <c r="I172" s="20">
        <f>G172*((100-H162)/100)</f>
        <v>72.376000000000005</v>
      </c>
      <c r="J172" s="22" t="s">
        <v>18</v>
      </c>
      <c r="K172" s="24">
        <f>G172*((100+H162)/100)</f>
        <v>102.024</v>
      </c>
      <c r="L172" s="19" t="s">
        <v>191</v>
      </c>
      <c r="M172" s="529"/>
      <c r="N172" s="23">
        <v>341</v>
      </c>
      <c r="O172" s="25">
        <f>N172*((100-H162)/100)</f>
        <v>283.02999999999997</v>
      </c>
      <c r="P172" s="26" t="s">
        <v>18</v>
      </c>
      <c r="Q172" s="283">
        <f>N172*((100+H162)/100)</f>
        <v>398.96999999999997</v>
      </c>
      <c r="R172" s="679"/>
      <c r="S172" s="671"/>
      <c r="T172" s="648"/>
    </row>
    <row r="173" spans="2:20">
      <c r="B173" s="305"/>
      <c r="C173" s="83" t="s">
        <v>174</v>
      </c>
      <c r="D173" s="75" t="s">
        <v>315</v>
      </c>
      <c r="E173" s="19"/>
      <c r="F173" s="15" t="s">
        <v>194</v>
      </c>
      <c r="G173" s="66">
        <v>81.599999999999994</v>
      </c>
      <c r="H173" s="526"/>
      <c r="I173" s="20">
        <f>G173*((100-H162)/100)</f>
        <v>67.727999999999994</v>
      </c>
      <c r="J173" s="22" t="s">
        <v>18</v>
      </c>
      <c r="K173" s="21">
        <f>G173*((100+H162)/100)</f>
        <v>95.471999999999994</v>
      </c>
      <c r="L173" s="19" t="s">
        <v>191</v>
      </c>
      <c r="M173" s="529"/>
      <c r="N173" s="23">
        <v>319</v>
      </c>
      <c r="O173" s="25">
        <f>N173*((100-H162)/100)</f>
        <v>264.77</v>
      </c>
      <c r="P173" s="26" t="s">
        <v>18</v>
      </c>
      <c r="Q173" s="283">
        <f>N173*((100+H162)/100)</f>
        <v>373.22999999999996</v>
      </c>
      <c r="R173" s="679"/>
      <c r="S173" s="671"/>
      <c r="T173" s="648"/>
    </row>
    <row r="174" spans="2:20">
      <c r="B174" s="305"/>
      <c r="C174" s="81"/>
      <c r="D174" s="75" t="s">
        <v>316</v>
      </c>
      <c r="E174" s="19"/>
      <c r="F174" s="15" t="s">
        <v>194</v>
      </c>
      <c r="G174" s="66">
        <v>81</v>
      </c>
      <c r="H174" s="526"/>
      <c r="I174" s="20">
        <f>G174*((100-H162)/100)</f>
        <v>67.22999999999999</v>
      </c>
      <c r="J174" s="22" t="s">
        <v>18</v>
      </c>
      <c r="K174" s="21">
        <f>G174*((100+H162)/100)</f>
        <v>94.77</v>
      </c>
      <c r="L174" s="19" t="s">
        <v>191</v>
      </c>
      <c r="M174" s="529"/>
      <c r="N174" s="23">
        <v>317</v>
      </c>
      <c r="O174" s="25">
        <f>N174*((100-H162)/100)</f>
        <v>263.11</v>
      </c>
      <c r="P174" s="26" t="s">
        <v>18</v>
      </c>
      <c r="Q174" s="283">
        <f>N174*((100+H162)/100)</f>
        <v>370.89</v>
      </c>
      <c r="R174" s="679"/>
      <c r="S174" s="671"/>
      <c r="T174" s="648"/>
    </row>
    <row r="175" spans="2:20" ht="13.5" thickBot="1">
      <c r="B175" s="322"/>
      <c r="C175" s="254" t="s">
        <v>319</v>
      </c>
      <c r="D175" s="254" t="s">
        <v>73</v>
      </c>
      <c r="E175" s="255"/>
      <c r="F175" s="320" t="s">
        <v>194</v>
      </c>
      <c r="G175" s="256">
        <v>73.7</v>
      </c>
      <c r="H175" s="527"/>
      <c r="I175" s="257">
        <f>G175*((100-H162)/100)</f>
        <v>61.170999999999999</v>
      </c>
      <c r="J175" s="233" t="s">
        <v>18</v>
      </c>
      <c r="K175" s="258">
        <f>G175*((100+H162)/100)</f>
        <v>86.228999999999999</v>
      </c>
      <c r="L175" s="241" t="s">
        <v>191</v>
      </c>
      <c r="M175" s="530"/>
      <c r="N175" s="263">
        <v>288</v>
      </c>
      <c r="O175" s="264">
        <f>N175*((100-H162)/100)</f>
        <v>239.04</v>
      </c>
      <c r="P175" s="265" t="s">
        <v>18</v>
      </c>
      <c r="Q175" s="286">
        <f>N175*((100+H162)/100)</f>
        <v>336.96</v>
      </c>
      <c r="R175" s="679"/>
      <c r="S175" s="670"/>
      <c r="T175" s="649"/>
    </row>
    <row r="176" spans="2:20" ht="13.15" customHeight="1" thickTop="1">
      <c r="B176" s="591" t="s">
        <v>47</v>
      </c>
      <c r="C176" s="195" t="str">
        <f>INFO!$B$28</f>
        <v>DiaSys</v>
      </c>
      <c r="D176" s="81" t="s">
        <v>151</v>
      </c>
      <c r="E176" s="169" t="s">
        <v>150</v>
      </c>
      <c r="F176" s="312" t="s">
        <v>194</v>
      </c>
      <c r="G176" s="18">
        <v>4.8860606666666664</v>
      </c>
      <c r="H176" s="525" t="str">
        <f>INFO!B45</f>
        <v>26</v>
      </c>
      <c r="I176" s="86">
        <f>G176*((100-H176)/100)</f>
        <v>3.615684893333333</v>
      </c>
      <c r="J176" s="117" t="s">
        <v>18</v>
      </c>
      <c r="K176" s="87">
        <f>G176*((100+H176)/100)</f>
        <v>6.1564364399999993</v>
      </c>
      <c r="L176" s="169" t="s">
        <v>191</v>
      </c>
      <c r="M176" s="528" t="s">
        <v>348</v>
      </c>
      <c r="N176" s="196">
        <v>11.9</v>
      </c>
      <c r="O176" s="86">
        <f>N176*((100-H176)/100)</f>
        <v>8.8060000000000009</v>
      </c>
      <c r="P176" s="117" t="s">
        <v>18</v>
      </c>
      <c r="Q176" s="346">
        <f>N176*((100+H176)/100)</f>
        <v>14.994</v>
      </c>
      <c r="R176" s="679"/>
      <c r="S176" s="646">
        <f>STDEV(G176:G190)/AVERAGE(G176:G190)</f>
        <v>7.4670727873270393E-2</v>
      </c>
      <c r="T176" s="646">
        <f>(G176/G183)-1</f>
        <v>-0.12278982645122694</v>
      </c>
    </row>
    <row r="177" spans="2:20">
      <c r="B177" s="587"/>
      <c r="C177" s="83" t="s">
        <v>160</v>
      </c>
      <c r="D177" s="75" t="s">
        <v>270</v>
      </c>
      <c r="E177" s="19" t="s">
        <v>271</v>
      </c>
      <c r="F177" s="15" t="s">
        <v>194</v>
      </c>
      <c r="G177" s="18">
        <v>4.57</v>
      </c>
      <c r="H177" s="526"/>
      <c r="I177" s="17">
        <f>G177*((100-H176)/100)</f>
        <v>3.3818000000000001</v>
      </c>
      <c r="J177" s="117" t="s">
        <v>18</v>
      </c>
      <c r="K177" s="82">
        <f>G177*((100+H176)/100)</f>
        <v>5.7582000000000004</v>
      </c>
      <c r="L177" s="19" t="s">
        <v>191</v>
      </c>
      <c r="M177" s="529"/>
      <c r="N177" s="66">
        <v>11.1</v>
      </c>
      <c r="O177" s="17">
        <f>N177*((100-H176)/100)</f>
        <v>8.2140000000000004</v>
      </c>
      <c r="P177" s="117" t="s">
        <v>18</v>
      </c>
      <c r="Q177" s="273">
        <f>N177*((100+H176)/100)</f>
        <v>13.985999999999999</v>
      </c>
      <c r="R177" s="679"/>
      <c r="S177" s="647"/>
      <c r="T177" s="647"/>
    </row>
    <row r="178" spans="2:20">
      <c r="B178" s="226" t="s">
        <v>23</v>
      </c>
      <c r="C178" s="81"/>
      <c r="D178" s="75" t="s">
        <v>189</v>
      </c>
      <c r="E178" s="19" t="s">
        <v>272</v>
      </c>
      <c r="F178" s="15" t="s">
        <v>194</v>
      </c>
      <c r="G178" s="18">
        <v>5.61</v>
      </c>
      <c r="H178" s="526"/>
      <c r="I178" s="17">
        <f>G178*((100-H177)/100)</f>
        <v>5.61</v>
      </c>
      <c r="J178" s="117" t="s">
        <v>18</v>
      </c>
      <c r="K178" s="82">
        <f>G178*((100+H177)/100)</f>
        <v>5.61</v>
      </c>
      <c r="L178" s="19" t="s">
        <v>191</v>
      </c>
      <c r="M178" s="529"/>
      <c r="N178" s="66">
        <v>13.6</v>
      </c>
      <c r="O178" s="20">
        <f>N178*((100-H176)/100)</f>
        <v>10.064</v>
      </c>
      <c r="P178" s="117" t="s">
        <v>18</v>
      </c>
      <c r="Q178" s="273">
        <f>N178*((100+H176)/100)</f>
        <v>17.135999999999999</v>
      </c>
      <c r="R178" s="679"/>
      <c r="S178" s="647"/>
      <c r="T178" s="647"/>
    </row>
    <row r="179" spans="2:20">
      <c r="B179" s="224"/>
      <c r="C179" s="84" t="s">
        <v>159</v>
      </c>
      <c r="D179" s="75" t="s">
        <v>81</v>
      </c>
      <c r="E179" s="19"/>
      <c r="F179" s="15" t="s">
        <v>194</v>
      </c>
      <c r="G179" s="18">
        <v>5.05</v>
      </c>
      <c r="H179" s="526"/>
      <c r="I179" s="17">
        <f>G179*((100-H176)/100)</f>
        <v>3.7369999999999997</v>
      </c>
      <c r="J179" s="117" t="s">
        <v>18</v>
      </c>
      <c r="K179" s="82">
        <f>G179*((100+H176)/100)</f>
        <v>6.3629999999999995</v>
      </c>
      <c r="L179" s="19" t="s">
        <v>191</v>
      </c>
      <c r="M179" s="529"/>
      <c r="N179" s="66">
        <v>12.3</v>
      </c>
      <c r="O179" s="17">
        <f>N179*((100-H176)/100)</f>
        <v>9.1020000000000003</v>
      </c>
      <c r="P179" s="117" t="s">
        <v>18</v>
      </c>
      <c r="Q179" s="273">
        <f>N179*((100+H176)/100)</f>
        <v>15.498000000000001</v>
      </c>
      <c r="R179" s="679"/>
      <c r="S179" s="647"/>
      <c r="T179" s="647"/>
    </row>
    <row r="180" spans="2:20">
      <c r="B180" s="226" t="s">
        <v>48</v>
      </c>
      <c r="C180" s="75" t="s">
        <v>172</v>
      </c>
      <c r="D180" s="75" t="s">
        <v>78</v>
      </c>
      <c r="E180" s="19"/>
      <c r="F180" s="15" t="s">
        <v>194</v>
      </c>
      <c r="G180" s="18">
        <v>5.1239999999999997</v>
      </c>
      <c r="H180" s="526"/>
      <c r="I180" s="17">
        <f>G180*((100-H176)/100)</f>
        <v>3.7917599999999996</v>
      </c>
      <c r="J180" s="117" t="s">
        <v>18</v>
      </c>
      <c r="K180" s="82">
        <f>G180*((100+H176)/100)</f>
        <v>6.4562399999999993</v>
      </c>
      <c r="L180" s="19" t="s">
        <v>191</v>
      </c>
      <c r="M180" s="529"/>
      <c r="N180" s="66">
        <v>12.5</v>
      </c>
      <c r="O180" s="17">
        <f>N180*((100-H176)/100)</f>
        <v>9.25</v>
      </c>
      <c r="P180" s="117" t="s">
        <v>18</v>
      </c>
      <c r="Q180" s="273">
        <f>N180*((100+H176)/100)</f>
        <v>15.75</v>
      </c>
      <c r="R180" s="679"/>
      <c r="S180" s="647"/>
      <c r="T180" s="647"/>
    </row>
    <row r="181" spans="2:20">
      <c r="B181" s="226" t="s">
        <v>49</v>
      </c>
      <c r="C181" s="81" t="s">
        <v>296</v>
      </c>
      <c r="D181" s="75" t="s">
        <v>80</v>
      </c>
      <c r="E181" s="19"/>
      <c r="F181" s="15" t="s">
        <v>194</v>
      </c>
      <c r="G181" s="18">
        <v>5.6</v>
      </c>
      <c r="H181" s="526"/>
      <c r="I181" s="17">
        <f>G181*((100-H176)/100)</f>
        <v>4.1440000000000001</v>
      </c>
      <c r="J181" s="117" t="s">
        <v>18</v>
      </c>
      <c r="K181" s="82">
        <f>G181*((100+H176)/100)</f>
        <v>7.0559999999999992</v>
      </c>
      <c r="L181" s="19" t="s">
        <v>191</v>
      </c>
      <c r="M181" s="529"/>
      <c r="N181" s="66">
        <v>13.6</v>
      </c>
      <c r="O181" s="20">
        <f>N181*((100-H176)/100)</f>
        <v>10.064</v>
      </c>
      <c r="P181" s="117" t="s">
        <v>18</v>
      </c>
      <c r="Q181" s="273">
        <f>N181*((100+H176)/100)</f>
        <v>17.135999999999999</v>
      </c>
      <c r="R181" s="679"/>
      <c r="S181" s="647"/>
      <c r="T181" s="647"/>
    </row>
    <row r="182" spans="2:20" hidden="1">
      <c r="B182" s="226" t="s">
        <v>49</v>
      </c>
      <c r="C182" s="81" t="s">
        <v>297</v>
      </c>
      <c r="D182" s="75" t="s">
        <v>163</v>
      </c>
      <c r="E182" s="19"/>
      <c r="F182" s="15" t="s">
        <v>194</v>
      </c>
      <c r="G182" s="18"/>
      <c r="H182" s="526"/>
      <c r="I182" s="17">
        <f>G182*((100-H176)/100)</f>
        <v>0</v>
      </c>
      <c r="J182" s="117" t="s">
        <v>18</v>
      </c>
      <c r="K182" s="82">
        <f>G182*((100+H176)/100)</f>
        <v>0</v>
      </c>
      <c r="L182" s="19" t="s">
        <v>191</v>
      </c>
      <c r="M182" s="529"/>
      <c r="N182" s="18">
        <f t="shared" ref="N182:N187" si="14">G182*$M$176</f>
        <v>0</v>
      </c>
      <c r="O182" s="17">
        <f>N182*((100-H176)/100)</f>
        <v>0</v>
      </c>
      <c r="P182" s="117" t="s">
        <v>18</v>
      </c>
      <c r="Q182" s="273">
        <f>N182*((100+H176)/100)</f>
        <v>0</v>
      </c>
      <c r="R182" s="679"/>
      <c r="S182" s="647"/>
      <c r="T182" s="647"/>
    </row>
    <row r="183" spans="2:20">
      <c r="B183" s="305" t="s">
        <v>406</v>
      </c>
      <c r="C183" s="83" t="s">
        <v>299</v>
      </c>
      <c r="D183" s="75" t="s">
        <v>79</v>
      </c>
      <c r="E183" s="19"/>
      <c r="F183" s="15" t="s">
        <v>194</v>
      </c>
      <c r="G183" s="18">
        <v>5.57</v>
      </c>
      <c r="H183" s="526"/>
      <c r="I183" s="17">
        <f>G183*((100-H176)/100)</f>
        <v>4.1218000000000004</v>
      </c>
      <c r="J183" s="117" t="s">
        <v>18</v>
      </c>
      <c r="K183" s="82">
        <f>G183*((100+H176)/100)</f>
        <v>7.0182000000000002</v>
      </c>
      <c r="L183" s="19" t="s">
        <v>191</v>
      </c>
      <c r="M183" s="529"/>
      <c r="N183" s="66">
        <v>13.5</v>
      </c>
      <c r="O183" s="20">
        <f>N183*((100-H176)/100)</f>
        <v>9.99</v>
      </c>
      <c r="P183" s="117" t="s">
        <v>18</v>
      </c>
      <c r="Q183" s="273">
        <f>N183*((100+H176)/100)</f>
        <v>17.010000000000002</v>
      </c>
      <c r="R183" s="679"/>
      <c r="S183" s="647"/>
      <c r="T183" s="647"/>
    </row>
    <row r="184" spans="2:20">
      <c r="B184" s="224"/>
      <c r="C184" s="81"/>
      <c r="D184" s="75" t="s">
        <v>374</v>
      </c>
      <c r="E184" s="19"/>
      <c r="F184" s="15" t="s">
        <v>194</v>
      </c>
      <c r="G184" s="18">
        <v>4.4000000000000004</v>
      </c>
      <c r="H184" s="526"/>
      <c r="I184" s="17">
        <f>G184*((100-H176)/100)</f>
        <v>3.2560000000000002</v>
      </c>
      <c r="J184" s="117" t="s">
        <v>18</v>
      </c>
      <c r="K184" s="82">
        <f>G184*((100+H176)/100)</f>
        <v>5.5440000000000005</v>
      </c>
      <c r="L184" s="19" t="s">
        <v>191</v>
      </c>
      <c r="M184" s="529"/>
      <c r="N184" s="66">
        <v>10.7</v>
      </c>
      <c r="O184" s="17">
        <f>N184*((100-H176)/100)</f>
        <v>7.9179999999999993</v>
      </c>
      <c r="P184" s="117" t="s">
        <v>18</v>
      </c>
      <c r="Q184" s="273">
        <f>N184*((100+H176)/100)</f>
        <v>13.481999999999999</v>
      </c>
      <c r="R184" s="679"/>
      <c r="S184" s="647"/>
      <c r="T184" s="647"/>
    </row>
    <row r="185" spans="2:20">
      <c r="B185" s="226"/>
      <c r="C185" s="75" t="s">
        <v>305</v>
      </c>
      <c r="D185" s="75" t="s">
        <v>78</v>
      </c>
      <c r="E185" s="19"/>
      <c r="F185" s="15" t="s">
        <v>194</v>
      </c>
      <c r="G185" s="18">
        <v>5.12</v>
      </c>
      <c r="H185" s="526"/>
      <c r="I185" s="17">
        <f>G185*((100-H176)/100)</f>
        <v>3.7888000000000002</v>
      </c>
      <c r="J185" s="117" t="s">
        <v>18</v>
      </c>
      <c r="K185" s="82">
        <f>G185*((100+H176)/100)</f>
        <v>6.4512</v>
      </c>
      <c r="L185" s="19" t="s">
        <v>191</v>
      </c>
      <c r="M185" s="529"/>
      <c r="N185" s="66">
        <v>12.4</v>
      </c>
      <c r="O185" s="17">
        <f>N185*((100-H176)/100)</f>
        <v>9.1760000000000002</v>
      </c>
      <c r="P185" s="117" t="s">
        <v>18</v>
      </c>
      <c r="Q185" s="273">
        <f>N185*((100+H176)/100)</f>
        <v>15.624000000000001</v>
      </c>
      <c r="R185" s="679"/>
      <c r="S185" s="647"/>
      <c r="T185" s="647"/>
    </row>
    <row r="186" spans="2:20">
      <c r="B186" s="226"/>
      <c r="C186" s="75" t="s">
        <v>67</v>
      </c>
      <c r="D186" s="75" t="s">
        <v>79</v>
      </c>
      <c r="E186" s="19"/>
      <c r="F186" s="15" t="s">
        <v>194</v>
      </c>
      <c r="G186" s="18">
        <v>4.88</v>
      </c>
      <c r="H186" s="526"/>
      <c r="I186" s="17">
        <f>G186*((100-H176)/100)</f>
        <v>3.6111999999999997</v>
      </c>
      <c r="J186" s="117" t="s">
        <v>18</v>
      </c>
      <c r="K186" s="82">
        <f>G186*((100+H176)/100)</f>
        <v>6.1487999999999996</v>
      </c>
      <c r="L186" s="19" t="s">
        <v>191</v>
      </c>
      <c r="M186" s="529"/>
      <c r="N186" s="66">
        <v>11.9</v>
      </c>
      <c r="O186" s="17">
        <f>N186*((100-H176)/100)</f>
        <v>8.8060000000000009</v>
      </c>
      <c r="P186" s="117" t="s">
        <v>18</v>
      </c>
      <c r="Q186" s="273">
        <f>N186*((100+H176)/100)</f>
        <v>14.994</v>
      </c>
      <c r="R186" s="679"/>
      <c r="S186" s="647"/>
      <c r="T186" s="647"/>
    </row>
    <row r="187" spans="2:20" hidden="1">
      <c r="B187" s="226"/>
      <c r="C187" s="75"/>
      <c r="D187" s="75"/>
      <c r="E187" s="19"/>
      <c r="F187" s="15" t="s">
        <v>194</v>
      </c>
      <c r="G187" s="18"/>
      <c r="H187" s="526"/>
      <c r="I187" s="17">
        <f>G187*((100-H176)/100)</f>
        <v>0</v>
      </c>
      <c r="J187" s="117" t="s">
        <v>18</v>
      </c>
      <c r="K187" s="82">
        <f>G187*((100+H176)/100)</f>
        <v>0</v>
      </c>
      <c r="L187" s="19" t="s">
        <v>191</v>
      </c>
      <c r="M187" s="529"/>
      <c r="N187" s="66">
        <f t="shared" si="14"/>
        <v>0</v>
      </c>
      <c r="O187" s="17">
        <f>N187*((100-H176)/100)</f>
        <v>0</v>
      </c>
      <c r="P187" s="117" t="s">
        <v>18</v>
      </c>
      <c r="Q187" s="273">
        <f>N187*((100+H176)/100)</f>
        <v>0</v>
      </c>
      <c r="R187" s="679"/>
      <c r="S187" s="647"/>
      <c r="T187" s="647"/>
    </row>
    <row r="188" spans="2:20">
      <c r="B188" s="226"/>
      <c r="C188" s="75" t="s">
        <v>310</v>
      </c>
      <c r="D188" s="75" t="s">
        <v>78</v>
      </c>
      <c r="E188" s="19"/>
      <c r="F188" s="15" t="s">
        <v>194</v>
      </c>
      <c r="G188" s="18">
        <v>5.33</v>
      </c>
      <c r="H188" s="526"/>
      <c r="I188" s="17">
        <f>G188*((100-H176)/100)</f>
        <v>3.9441999999999999</v>
      </c>
      <c r="J188" s="117" t="s">
        <v>18</v>
      </c>
      <c r="K188" s="82">
        <f>G188*((100+H176)/100)</f>
        <v>6.7157999999999998</v>
      </c>
      <c r="L188" s="19" t="s">
        <v>191</v>
      </c>
      <c r="M188" s="529"/>
      <c r="N188" s="66">
        <v>13</v>
      </c>
      <c r="O188" s="17">
        <f>N188*((100-H176)/100)</f>
        <v>9.6199999999999992</v>
      </c>
      <c r="P188" s="117" t="s">
        <v>18</v>
      </c>
      <c r="Q188" s="273">
        <f>N188*((100+H176)/100)</f>
        <v>16.38</v>
      </c>
      <c r="R188" s="679"/>
      <c r="S188" s="647"/>
      <c r="T188" s="647"/>
    </row>
    <row r="189" spans="2:20">
      <c r="B189" s="226"/>
      <c r="C189" s="75" t="s">
        <v>174</v>
      </c>
      <c r="D189" s="75" t="s">
        <v>82</v>
      </c>
      <c r="E189" s="19"/>
      <c r="F189" s="15" t="s">
        <v>194</v>
      </c>
      <c r="G189" s="18">
        <v>5.33</v>
      </c>
      <c r="H189" s="526"/>
      <c r="I189" s="17">
        <f>G189*((100-H176)/100)</f>
        <v>3.9441999999999999</v>
      </c>
      <c r="J189" s="117" t="s">
        <v>18</v>
      </c>
      <c r="K189" s="82">
        <f>G189*((100+H176)/100)</f>
        <v>6.7157999999999998</v>
      </c>
      <c r="L189" s="19" t="s">
        <v>191</v>
      </c>
      <c r="M189" s="529"/>
      <c r="N189" s="66">
        <v>13</v>
      </c>
      <c r="O189" s="17">
        <f>N189*((100-H176)/100)</f>
        <v>9.6199999999999992</v>
      </c>
      <c r="P189" s="117" t="s">
        <v>18</v>
      </c>
      <c r="Q189" s="273">
        <f>N189*((100+H176)/100)</f>
        <v>16.38</v>
      </c>
      <c r="R189" s="679"/>
      <c r="S189" s="647"/>
      <c r="T189" s="647"/>
    </row>
    <row r="190" spans="2:20" ht="13.5" thickBot="1">
      <c r="B190" s="228"/>
      <c r="C190" s="240" t="s">
        <v>319</v>
      </c>
      <c r="D190" s="240" t="s">
        <v>82</v>
      </c>
      <c r="E190" s="241"/>
      <c r="F190" s="320" t="s">
        <v>194</v>
      </c>
      <c r="G190" s="275">
        <v>5.4</v>
      </c>
      <c r="H190" s="527"/>
      <c r="I190" s="276">
        <f>G190*((100-H176)/100)</f>
        <v>3.996</v>
      </c>
      <c r="J190" s="238" t="s">
        <v>18</v>
      </c>
      <c r="K190" s="277">
        <f>G190*((100+H176)/100)</f>
        <v>6.8040000000000003</v>
      </c>
      <c r="L190" s="241" t="s">
        <v>191</v>
      </c>
      <c r="M190" s="530"/>
      <c r="N190" s="256">
        <v>13.1</v>
      </c>
      <c r="O190" s="276">
        <f>N190*((100-H176)/100)</f>
        <v>9.6939999999999991</v>
      </c>
      <c r="P190" s="238" t="s">
        <v>18</v>
      </c>
      <c r="Q190" s="278">
        <f>N190*((100+H176)/100)</f>
        <v>16.506</v>
      </c>
      <c r="R190" s="679"/>
      <c r="S190" s="645"/>
      <c r="T190" s="645"/>
    </row>
    <row r="191" spans="2:20" ht="13.15" hidden="1" customHeight="1">
      <c r="B191" s="585" t="s">
        <v>97</v>
      </c>
      <c r="C191" s="212" t="str">
        <f>INFO!$B$28</f>
        <v>DiaSys</v>
      </c>
      <c r="D191" s="213" t="s">
        <v>322</v>
      </c>
      <c r="E191" s="214"/>
      <c r="F191" s="317" t="s">
        <v>194</v>
      </c>
      <c r="G191" s="279"/>
      <c r="H191" s="531" t="str">
        <f>INFO!B46</f>
        <v>13</v>
      </c>
      <c r="I191" s="243">
        <f>G191*((100-H191)/100)</f>
        <v>0</v>
      </c>
      <c r="J191" s="217" t="s">
        <v>18</v>
      </c>
      <c r="K191" s="218">
        <f>G191*((100+H191)/100)</f>
        <v>0</v>
      </c>
      <c r="L191" s="214" t="s">
        <v>191</v>
      </c>
      <c r="M191" s="532" t="s">
        <v>347</v>
      </c>
      <c r="N191" s="244">
        <f>G191*M191</f>
        <v>0</v>
      </c>
      <c r="O191" s="243">
        <f>N191*((100-H191)/100)</f>
        <v>0</v>
      </c>
      <c r="P191" s="217" t="s">
        <v>18</v>
      </c>
      <c r="Q191" s="287">
        <f>N191*((100+H191)/100)</f>
        <v>0</v>
      </c>
      <c r="R191" s="679"/>
      <c r="S191" s="646">
        <f>STDEV(G191:G203)/AVERAGE(G191:G203)</f>
        <v>4.5716881342942897E-2</v>
      </c>
      <c r="T191" s="646">
        <f>(G191/G197)-1</f>
        <v>-1</v>
      </c>
    </row>
    <row r="192" spans="2:20" ht="13.5" thickTop="1">
      <c r="B192" s="587"/>
      <c r="C192" s="83" t="s">
        <v>160</v>
      </c>
      <c r="D192" s="75" t="s">
        <v>72</v>
      </c>
      <c r="E192" s="19" t="s">
        <v>269</v>
      </c>
      <c r="F192" s="15" t="s">
        <v>194</v>
      </c>
      <c r="G192" s="23">
        <v>172</v>
      </c>
      <c r="H192" s="526"/>
      <c r="I192" s="25">
        <f>G192*((100-H191)/100)</f>
        <v>149.63999999999999</v>
      </c>
      <c r="J192" s="26" t="s">
        <v>18</v>
      </c>
      <c r="K192" s="24">
        <f>G192*((100+H191)/100)</f>
        <v>194.35999999999999</v>
      </c>
      <c r="L192" s="19" t="s">
        <v>191</v>
      </c>
      <c r="M192" s="529"/>
      <c r="N192" s="23">
        <f>G192*$M$191</f>
        <v>395.59999999999997</v>
      </c>
      <c r="O192" s="25">
        <f>N192*((100-H191)/100)</f>
        <v>344.17199999999997</v>
      </c>
      <c r="P192" s="26" t="s">
        <v>18</v>
      </c>
      <c r="Q192" s="283">
        <f>N192*((100+H191)/100)</f>
        <v>447.02799999999991</v>
      </c>
      <c r="R192" s="679"/>
      <c r="S192" s="647"/>
      <c r="T192" s="647"/>
    </row>
    <row r="193" spans="2:20">
      <c r="B193" s="590"/>
      <c r="C193" s="57" t="s">
        <v>159</v>
      </c>
      <c r="D193" s="56" t="s">
        <v>72</v>
      </c>
      <c r="E193" s="14"/>
      <c r="F193" s="15" t="s">
        <v>194</v>
      </c>
      <c r="G193" s="23">
        <v>172</v>
      </c>
      <c r="H193" s="526"/>
      <c r="I193" s="25">
        <f>G193*((100-H191)/100)</f>
        <v>149.63999999999999</v>
      </c>
      <c r="J193" s="26" t="s">
        <v>18</v>
      </c>
      <c r="K193" s="24">
        <f>G193*((100+H191)/100)</f>
        <v>194.35999999999999</v>
      </c>
      <c r="L193" s="19" t="s">
        <v>191</v>
      </c>
      <c r="M193" s="529"/>
      <c r="N193" s="23">
        <f t="shared" ref="N193:N203" si="15">G193*$M$191</f>
        <v>395.59999999999997</v>
      </c>
      <c r="O193" s="25">
        <f>N193*((100-H191)/100)</f>
        <v>344.17199999999997</v>
      </c>
      <c r="P193" s="26" t="s">
        <v>18</v>
      </c>
      <c r="Q193" s="283">
        <f>N193*((100+H191)/100)</f>
        <v>447.02799999999991</v>
      </c>
      <c r="R193" s="679"/>
      <c r="S193" s="647"/>
      <c r="T193" s="647"/>
    </row>
    <row r="194" spans="2:20">
      <c r="B194" s="306" t="s">
        <v>98</v>
      </c>
      <c r="C194" s="56" t="s">
        <v>172</v>
      </c>
      <c r="D194" s="56" t="s">
        <v>72</v>
      </c>
      <c r="E194" s="14"/>
      <c r="F194" s="15" t="s">
        <v>194</v>
      </c>
      <c r="G194" s="23">
        <v>175</v>
      </c>
      <c r="H194" s="526"/>
      <c r="I194" s="25">
        <f>G194*((100-H191)/100)</f>
        <v>152.25</v>
      </c>
      <c r="J194" s="26" t="s">
        <v>18</v>
      </c>
      <c r="K194" s="24">
        <f>G194*((100+H191)/100)</f>
        <v>197.74999999999997</v>
      </c>
      <c r="L194" s="19" t="s">
        <v>191</v>
      </c>
      <c r="M194" s="529"/>
      <c r="N194" s="23">
        <f t="shared" si="15"/>
        <v>402.49999999999994</v>
      </c>
      <c r="O194" s="25">
        <f>N194*((100-H191)/100)</f>
        <v>350.17499999999995</v>
      </c>
      <c r="P194" s="26" t="s">
        <v>18</v>
      </c>
      <c r="Q194" s="283">
        <f>N194*((100+H191)/100)</f>
        <v>454.82499999999987</v>
      </c>
      <c r="R194" s="679"/>
      <c r="S194" s="647"/>
      <c r="T194" s="647"/>
    </row>
    <row r="195" spans="2:20">
      <c r="B195" s="224"/>
      <c r="C195" s="56" t="s">
        <v>164</v>
      </c>
      <c r="D195" s="56"/>
      <c r="E195" s="14"/>
      <c r="F195" s="15" t="s">
        <v>194</v>
      </c>
      <c r="G195" s="23">
        <v>171</v>
      </c>
      <c r="H195" s="526"/>
      <c r="I195" s="25">
        <f>G195*((100-H191)/100)</f>
        <v>148.77000000000001</v>
      </c>
      <c r="J195" s="26" t="s">
        <v>18</v>
      </c>
      <c r="K195" s="24">
        <f>G195*((100+H191)/100)</f>
        <v>193.23</v>
      </c>
      <c r="L195" s="19" t="s">
        <v>191</v>
      </c>
      <c r="M195" s="529"/>
      <c r="N195" s="23">
        <f t="shared" si="15"/>
        <v>393.29999999999995</v>
      </c>
      <c r="O195" s="25">
        <f>N195*((100-H191)/100)</f>
        <v>342.17099999999994</v>
      </c>
      <c r="P195" s="26" t="s">
        <v>18</v>
      </c>
      <c r="Q195" s="283">
        <f>N195*((100+H191)/100)</f>
        <v>444.42899999999992</v>
      </c>
      <c r="R195" s="679"/>
      <c r="S195" s="647"/>
      <c r="T195" s="647"/>
    </row>
    <row r="196" spans="2:20">
      <c r="B196" s="306" t="s">
        <v>99</v>
      </c>
      <c r="C196" s="60" t="s">
        <v>296</v>
      </c>
      <c r="D196" s="56" t="s">
        <v>91</v>
      </c>
      <c r="E196" s="14"/>
      <c r="F196" s="15" t="s">
        <v>194</v>
      </c>
      <c r="G196" s="23">
        <v>187</v>
      </c>
      <c r="H196" s="526"/>
      <c r="I196" s="25">
        <f>G196*((100-H191)/100)</f>
        <v>162.69</v>
      </c>
      <c r="J196" s="26" t="s">
        <v>18</v>
      </c>
      <c r="K196" s="24">
        <f>G196*((100+H191)/100)</f>
        <v>211.30999999999997</v>
      </c>
      <c r="L196" s="19" t="s">
        <v>191</v>
      </c>
      <c r="M196" s="529"/>
      <c r="N196" s="23">
        <f t="shared" si="15"/>
        <v>430.09999999999997</v>
      </c>
      <c r="O196" s="25">
        <f>N196*((100-H191)/100)</f>
        <v>374.18699999999995</v>
      </c>
      <c r="P196" s="26" t="s">
        <v>18</v>
      </c>
      <c r="Q196" s="283">
        <f>N196*((100+H191)/100)</f>
        <v>486.01299999999992</v>
      </c>
      <c r="R196" s="679"/>
      <c r="S196" s="647"/>
      <c r="T196" s="647"/>
    </row>
    <row r="197" spans="2:20">
      <c r="B197" s="306" t="s">
        <v>100</v>
      </c>
      <c r="C197" s="60" t="s">
        <v>299</v>
      </c>
      <c r="D197" s="56" t="s">
        <v>72</v>
      </c>
      <c r="E197" s="14"/>
      <c r="F197" s="15" t="s">
        <v>194</v>
      </c>
      <c r="G197" s="23">
        <v>175</v>
      </c>
      <c r="H197" s="526"/>
      <c r="I197" s="25">
        <f>G197*((100-H191)/100)</f>
        <v>152.25</v>
      </c>
      <c r="J197" s="26" t="s">
        <v>18</v>
      </c>
      <c r="K197" s="24">
        <f>G197*((100+H191)/100)</f>
        <v>197.74999999999997</v>
      </c>
      <c r="L197" s="19" t="s">
        <v>191</v>
      </c>
      <c r="M197" s="529"/>
      <c r="N197" s="23">
        <f t="shared" si="15"/>
        <v>402.49999999999994</v>
      </c>
      <c r="O197" s="25">
        <f>N197*((100-H191)/100)</f>
        <v>350.17499999999995</v>
      </c>
      <c r="P197" s="26" t="s">
        <v>18</v>
      </c>
      <c r="Q197" s="283">
        <f>N197*((100+H191)/100)</f>
        <v>454.82499999999987</v>
      </c>
      <c r="R197" s="679"/>
      <c r="S197" s="647"/>
      <c r="T197" s="647"/>
    </row>
    <row r="198" spans="2:20">
      <c r="B198" s="224"/>
      <c r="C198" s="56" t="s">
        <v>305</v>
      </c>
      <c r="D198" s="56" t="s">
        <v>72</v>
      </c>
      <c r="E198" s="14"/>
      <c r="F198" s="15" t="s">
        <v>194</v>
      </c>
      <c r="G198" s="23">
        <v>175</v>
      </c>
      <c r="H198" s="526"/>
      <c r="I198" s="25">
        <f>G198*((100-H191)/100)</f>
        <v>152.25</v>
      </c>
      <c r="J198" s="26" t="s">
        <v>18</v>
      </c>
      <c r="K198" s="24">
        <f>G198*((100+H191)/100)</f>
        <v>197.74999999999997</v>
      </c>
      <c r="L198" s="19" t="s">
        <v>191</v>
      </c>
      <c r="M198" s="529"/>
      <c r="N198" s="23">
        <f t="shared" si="15"/>
        <v>402.49999999999994</v>
      </c>
      <c r="O198" s="25">
        <f>N198*((100-H191)/100)</f>
        <v>350.17499999999995</v>
      </c>
      <c r="P198" s="26" t="s">
        <v>18</v>
      </c>
      <c r="Q198" s="283">
        <f>N198*((100+H191)/100)</f>
        <v>454.82499999999987</v>
      </c>
      <c r="R198" s="679"/>
      <c r="S198" s="647"/>
      <c r="T198" s="647"/>
    </row>
    <row r="199" spans="2:20">
      <c r="B199" s="306" t="s">
        <v>101</v>
      </c>
      <c r="C199" s="56" t="s">
        <v>67</v>
      </c>
      <c r="D199" s="56" t="s">
        <v>72</v>
      </c>
      <c r="E199" s="14"/>
      <c r="F199" s="15" t="s">
        <v>194</v>
      </c>
      <c r="G199" s="23">
        <v>169</v>
      </c>
      <c r="H199" s="526"/>
      <c r="I199" s="25">
        <f>G199*((100-H191)/100)</f>
        <v>147.03</v>
      </c>
      <c r="J199" s="26" t="s">
        <v>18</v>
      </c>
      <c r="K199" s="24">
        <f>G199*((100+H191)/100)</f>
        <v>190.96999999999997</v>
      </c>
      <c r="L199" s="19" t="s">
        <v>191</v>
      </c>
      <c r="M199" s="529"/>
      <c r="N199" s="23">
        <f t="shared" si="15"/>
        <v>388.7</v>
      </c>
      <c r="O199" s="25">
        <f>N199*((100-H191)/100)</f>
        <v>338.16899999999998</v>
      </c>
      <c r="P199" s="26" t="s">
        <v>18</v>
      </c>
      <c r="Q199" s="283">
        <f>N199*((100+H191)/100)</f>
        <v>439.23099999999994</v>
      </c>
      <c r="R199" s="679"/>
      <c r="S199" s="647"/>
      <c r="T199" s="647"/>
    </row>
    <row r="200" spans="2:20">
      <c r="B200" s="306" t="s">
        <v>407</v>
      </c>
      <c r="C200" s="75" t="s">
        <v>310</v>
      </c>
      <c r="D200" s="75" t="s">
        <v>72</v>
      </c>
      <c r="E200" s="19"/>
      <c r="F200" s="15" t="s">
        <v>194</v>
      </c>
      <c r="G200" s="23">
        <v>174</v>
      </c>
      <c r="H200" s="526"/>
      <c r="I200" s="25">
        <f>G200*((100-H191)/100)</f>
        <v>151.38</v>
      </c>
      <c r="J200" s="26" t="s">
        <v>18</v>
      </c>
      <c r="K200" s="24">
        <f>G200*((100+H191)/100)</f>
        <v>196.61999999999998</v>
      </c>
      <c r="L200" s="19" t="s">
        <v>191</v>
      </c>
      <c r="M200" s="529"/>
      <c r="N200" s="23">
        <f t="shared" si="15"/>
        <v>400.2</v>
      </c>
      <c r="O200" s="25">
        <f>N200*((100-H191)/100)</f>
        <v>348.17399999999998</v>
      </c>
      <c r="P200" s="26" t="s">
        <v>18</v>
      </c>
      <c r="Q200" s="283">
        <f>N200*((100+H191)/100)</f>
        <v>452.22599999999994</v>
      </c>
      <c r="R200" s="679"/>
      <c r="S200" s="647"/>
      <c r="T200" s="647"/>
    </row>
    <row r="201" spans="2:20">
      <c r="B201" s="306"/>
      <c r="C201" s="83" t="s">
        <v>174</v>
      </c>
      <c r="D201" s="75" t="s">
        <v>315</v>
      </c>
      <c r="E201" s="19"/>
      <c r="F201" s="15" t="s">
        <v>194</v>
      </c>
      <c r="G201" s="23">
        <v>164</v>
      </c>
      <c r="H201" s="526"/>
      <c r="I201" s="25">
        <f>G201*((100-H191)/100)</f>
        <v>142.68</v>
      </c>
      <c r="J201" s="26" t="s">
        <v>18</v>
      </c>
      <c r="K201" s="24">
        <f>G201*((100+H191)/100)</f>
        <v>185.32</v>
      </c>
      <c r="L201" s="19" t="s">
        <v>191</v>
      </c>
      <c r="M201" s="529"/>
      <c r="N201" s="23">
        <f t="shared" si="15"/>
        <v>377.2</v>
      </c>
      <c r="O201" s="25">
        <f>N201*((100-H191)/100)</f>
        <v>328.16399999999999</v>
      </c>
      <c r="P201" s="26" t="s">
        <v>18</v>
      </c>
      <c r="Q201" s="283">
        <f>N201*((100+H191)/100)</f>
        <v>426.23599999999993</v>
      </c>
      <c r="R201" s="679"/>
      <c r="S201" s="647"/>
      <c r="T201" s="647"/>
    </row>
    <row r="202" spans="2:20">
      <c r="B202" s="306"/>
      <c r="C202" s="81"/>
      <c r="D202" s="75" t="s">
        <v>316</v>
      </c>
      <c r="E202" s="19"/>
      <c r="F202" s="15" t="s">
        <v>194</v>
      </c>
      <c r="G202" s="23">
        <v>164</v>
      </c>
      <c r="H202" s="526"/>
      <c r="I202" s="25">
        <f>G202*((100-H191)/100)</f>
        <v>142.68</v>
      </c>
      <c r="J202" s="26" t="s">
        <v>18</v>
      </c>
      <c r="K202" s="24">
        <f>G202*((100+H191)/100)</f>
        <v>185.32</v>
      </c>
      <c r="L202" s="19" t="s">
        <v>191</v>
      </c>
      <c r="M202" s="529"/>
      <c r="N202" s="23">
        <f t="shared" si="15"/>
        <v>377.2</v>
      </c>
      <c r="O202" s="25">
        <f>N202*((100-H191)/100)</f>
        <v>328.16399999999999</v>
      </c>
      <c r="P202" s="26" t="s">
        <v>18</v>
      </c>
      <c r="Q202" s="283">
        <f>N202*((100+H191)/100)</f>
        <v>426.23599999999993</v>
      </c>
      <c r="R202" s="679"/>
      <c r="S202" s="647"/>
      <c r="T202" s="647"/>
    </row>
    <row r="203" spans="2:20" ht="13.5" thickBot="1">
      <c r="B203" s="228"/>
      <c r="C203" s="254" t="s">
        <v>319</v>
      </c>
      <c r="D203" s="254" t="s">
        <v>73</v>
      </c>
      <c r="E203" s="255"/>
      <c r="F203" s="320" t="s">
        <v>194</v>
      </c>
      <c r="G203" s="263">
        <v>155</v>
      </c>
      <c r="H203" s="527"/>
      <c r="I203" s="264">
        <f>G203*((100-H191)/100)</f>
        <v>134.85</v>
      </c>
      <c r="J203" s="265" t="s">
        <v>18</v>
      </c>
      <c r="K203" s="266">
        <f>G203*((100+H191)/100)</f>
        <v>175.14999999999998</v>
      </c>
      <c r="L203" s="241" t="s">
        <v>191</v>
      </c>
      <c r="M203" s="530"/>
      <c r="N203" s="263">
        <f t="shared" si="15"/>
        <v>356.5</v>
      </c>
      <c r="O203" s="264">
        <f>N203*((100-H191)/100)</f>
        <v>310.15499999999997</v>
      </c>
      <c r="P203" s="265" t="s">
        <v>18</v>
      </c>
      <c r="Q203" s="286">
        <f>N203*((100+H191)/100)</f>
        <v>402.84499999999997</v>
      </c>
      <c r="R203" s="679"/>
      <c r="S203" s="645"/>
      <c r="T203" s="645"/>
    </row>
    <row r="204" spans="2:20" ht="13.5" thickTop="1">
      <c r="B204" s="605" t="s">
        <v>109</v>
      </c>
      <c r="C204" s="323" t="s">
        <v>121</v>
      </c>
      <c r="D204" s="248"/>
      <c r="E204" s="249"/>
      <c r="F204" s="324"/>
      <c r="G204" s="325"/>
      <c r="H204" s="531" t="str">
        <f>INFO!B47</f>
        <v>20</v>
      </c>
      <c r="I204" s="355"/>
      <c r="J204" s="356"/>
      <c r="K204" s="357"/>
      <c r="L204" s="358"/>
      <c r="M204" s="602"/>
      <c r="N204" s="325"/>
      <c r="O204" s="355"/>
      <c r="P204" s="356"/>
      <c r="Q204" s="359"/>
      <c r="R204" s="679"/>
      <c r="S204" s="655"/>
      <c r="T204" s="655"/>
    </row>
    <row r="205" spans="2:20">
      <c r="B205" s="635"/>
      <c r="C205" s="74" t="s">
        <v>333</v>
      </c>
      <c r="D205" s="56"/>
      <c r="E205" s="14"/>
      <c r="F205" s="636" t="s">
        <v>110</v>
      </c>
      <c r="G205" s="637">
        <v>814</v>
      </c>
      <c r="H205" s="526"/>
      <c r="I205" s="638">
        <f>G205*((100-H204)/100)</f>
        <v>651.20000000000005</v>
      </c>
      <c r="J205" s="603" t="s">
        <v>18</v>
      </c>
      <c r="K205" s="604">
        <f>G205*((100+H204)/100)</f>
        <v>976.8</v>
      </c>
      <c r="L205" s="597" t="s">
        <v>18</v>
      </c>
      <c r="M205" s="593"/>
      <c r="N205" s="548" t="s">
        <v>18</v>
      </c>
      <c r="O205" s="549" t="s">
        <v>18</v>
      </c>
      <c r="P205" s="536" t="s">
        <v>18</v>
      </c>
      <c r="Q205" s="557" t="s">
        <v>18</v>
      </c>
      <c r="R205" s="679"/>
      <c r="S205" s="656"/>
      <c r="T205" s="656"/>
    </row>
    <row r="206" spans="2:20">
      <c r="B206" s="307" t="s">
        <v>408</v>
      </c>
      <c r="C206" s="75" t="s">
        <v>122</v>
      </c>
      <c r="D206" s="56"/>
      <c r="E206" s="14"/>
      <c r="F206" s="636"/>
      <c r="G206" s="637"/>
      <c r="H206" s="526"/>
      <c r="I206" s="638"/>
      <c r="J206" s="603"/>
      <c r="K206" s="604"/>
      <c r="L206" s="597"/>
      <c r="M206" s="593"/>
      <c r="N206" s="548"/>
      <c r="O206" s="550"/>
      <c r="P206" s="536"/>
      <c r="Q206" s="557"/>
      <c r="R206" s="679"/>
      <c r="S206" s="656"/>
      <c r="T206" s="656"/>
    </row>
    <row r="207" spans="2:20" ht="13.5" thickBot="1">
      <c r="B207" s="311"/>
      <c r="C207" s="229" t="s">
        <v>123</v>
      </c>
      <c r="D207" s="254"/>
      <c r="E207" s="255"/>
      <c r="F207" s="326"/>
      <c r="G207" s="313"/>
      <c r="H207" s="527"/>
      <c r="I207" s="237"/>
      <c r="J207" s="233"/>
      <c r="K207" s="314"/>
      <c r="L207" s="315"/>
      <c r="M207" s="555"/>
      <c r="N207" s="313"/>
      <c r="O207" s="237"/>
      <c r="P207" s="233"/>
      <c r="Q207" s="239"/>
      <c r="R207" s="679"/>
      <c r="S207" s="657"/>
      <c r="T207" s="657"/>
    </row>
    <row r="208" spans="2:20" ht="13.5" thickTop="1">
      <c r="B208" s="605" t="s">
        <v>111</v>
      </c>
      <c r="C208" s="321"/>
      <c r="D208" s="321"/>
      <c r="E208" s="321"/>
      <c r="F208" s="628" t="s">
        <v>18</v>
      </c>
      <c r="G208" s="537">
        <v>6.33</v>
      </c>
      <c r="H208" s="531" t="str">
        <f>INFO!B48</f>
        <v>12</v>
      </c>
      <c r="I208" s="539">
        <f>G208*((100-H208)/100)</f>
        <v>5.5704000000000002</v>
      </c>
      <c r="J208" s="541" t="s">
        <v>18</v>
      </c>
      <c r="K208" s="543">
        <f>G208*((100+H208)/100)</f>
        <v>7.0896000000000008</v>
      </c>
      <c r="L208" s="545" t="s">
        <v>18</v>
      </c>
      <c r="M208" s="630"/>
      <c r="N208" s="537" t="s">
        <v>18</v>
      </c>
      <c r="O208" s="539" t="s">
        <v>18</v>
      </c>
      <c r="P208" s="551" t="s">
        <v>18</v>
      </c>
      <c r="Q208" s="553" t="s">
        <v>18</v>
      </c>
      <c r="R208" s="679"/>
      <c r="S208" s="655"/>
      <c r="T208" s="655"/>
    </row>
    <row r="209" spans="1:20" ht="13.5" thickBot="1">
      <c r="B209" s="627"/>
      <c r="C209" s="327"/>
      <c r="D209" s="327"/>
      <c r="E209" s="327"/>
      <c r="F209" s="629"/>
      <c r="G209" s="538"/>
      <c r="H209" s="527"/>
      <c r="I209" s="540"/>
      <c r="J209" s="542"/>
      <c r="K209" s="544"/>
      <c r="L209" s="546"/>
      <c r="M209" s="555"/>
      <c r="N209" s="538"/>
      <c r="O209" s="547"/>
      <c r="P209" s="552"/>
      <c r="Q209" s="554"/>
      <c r="R209" s="679"/>
      <c r="S209" s="657"/>
      <c r="T209" s="657"/>
    </row>
    <row r="210" spans="1:20" ht="13.15" customHeight="1" thickTop="1">
      <c r="B210" s="585" t="s">
        <v>50</v>
      </c>
      <c r="C210" s="212" t="str">
        <f>INFO!$B$28</f>
        <v>DiaSys</v>
      </c>
      <c r="D210" s="213" t="s">
        <v>166</v>
      </c>
      <c r="E210" s="214" t="s">
        <v>152</v>
      </c>
      <c r="F210" s="214" t="s">
        <v>191</v>
      </c>
      <c r="G210" s="66">
        <v>49.168900000000001</v>
      </c>
      <c r="H210" s="531" t="str">
        <f>INFO!B49</f>
        <v>22</v>
      </c>
      <c r="I210" s="243">
        <f>G210*((100-H210)/100)</f>
        <v>38.351742000000002</v>
      </c>
      <c r="J210" s="217" t="s">
        <v>18</v>
      </c>
      <c r="K210" s="218">
        <f>G210*((100+H210)/100)</f>
        <v>59.986058</v>
      </c>
      <c r="L210" s="219" t="s">
        <v>194</v>
      </c>
      <c r="M210" s="532" t="s">
        <v>349</v>
      </c>
      <c r="N210" s="244">
        <f>G210*$M$210</f>
        <v>15.876637810000002</v>
      </c>
      <c r="O210" s="243">
        <f>N210*((100-H210)/100)</f>
        <v>12.383777491800002</v>
      </c>
      <c r="P210" s="270" t="s">
        <v>18</v>
      </c>
      <c r="Q210" s="287">
        <f>N210*((100+H210)/100)</f>
        <v>19.369498128200004</v>
      </c>
      <c r="R210" s="679"/>
      <c r="S210" s="646">
        <f>STDEV(G210:G222)/AVERAGE(G210:G222)</f>
        <v>4.7212339272365636E-2</v>
      </c>
      <c r="T210" s="646">
        <f>(G210/G215)-1</f>
        <v>5.2867237687366009E-2</v>
      </c>
    </row>
    <row r="211" spans="1:20" ht="13.15" customHeight="1">
      <c r="B211" s="586"/>
      <c r="C211" s="83" t="s">
        <v>160</v>
      </c>
      <c r="D211" s="75" t="s">
        <v>90</v>
      </c>
      <c r="E211" s="19" t="s">
        <v>274</v>
      </c>
      <c r="F211" s="19" t="s">
        <v>191</v>
      </c>
      <c r="G211" s="66">
        <v>46.8</v>
      </c>
      <c r="H211" s="526"/>
      <c r="I211" s="20">
        <f>G211*((100-H210)/100)</f>
        <v>36.503999999999998</v>
      </c>
      <c r="J211" s="22" t="s">
        <v>18</v>
      </c>
      <c r="K211" s="21">
        <f>G211*((100+H210)/100)</f>
        <v>57.095999999999997</v>
      </c>
      <c r="L211" s="16" t="s">
        <v>194</v>
      </c>
      <c r="M211" s="529"/>
      <c r="N211" s="66">
        <f t="shared" ref="N211:N222" si="16">G211*$M$210</f>
        <v>15.11172</v>
      </c>
      <c r="O211" s="20">
        <f>N211*((100-H210)/100)</f>
        <v>11.7871416</v>
      </c>
      <c r="P211" s="117" t="s">
        <v>18</v>
      </c>
      <c r="Q211" s="273">
        <f>N211*((100+H210)/100)</f>
        <v>18.436298399999998</v>
      </c>
      <c r="R211" s="679"/>
      <c r="S211" s="647"/>
      <c r="T211" s="647"/>
    </row>
    <row r="212" spans="1:20">
      <c r="B212" s="224"/>
      <c r="C212" s="83" t="s">
        <v>159</v>
      </c>
      <c r="D212" s="75" t="s">
        <v>90</v>
      </c>
      <c r="E212" s="19"/>
      <c r="F212" s="19" t="s">
        <v>191</v>
      </c>
      <c r="G212" s="66">
        <v>47.1</v>
      </c>
      <c r="H212" s="526"/>
      <c r="I212" s="20">
        <f>G212*((100-H210)/100)</f>
        <v>36.738</v>
      </c>
      <c r="J212" s="22" t="s">
        <v>18</v>
      </c>
      <c r="K212" s="21">
        <f>G212*((100+H210)/100)</f>
        <v>57.462000000000003</v>
      </c>
      <c r="L212" s="429" t="s">
        <v>194</v>
      </c>
      <c r="M212" s="529"/>
      <c r="N212" s="66">
        <f t="shared" si="16"/>
        <v>15.208590000000001</v>
      </c>
      <c r="O212" s="20">
        <f>N212*((100-H210)/100)</f>
        <v>11.862700200000001</v>
      </c>
      <c r="P212" s="117" t="s">
        <v>18</v>
      </c>
      <c r="Q212" s="273">
        <f>N212*((100+H210)/100)</f>
        <v>18.554479799999999</v>
      </c>
      <c r="R212" s="679"/>
      <c r="S212" s="647"/>
      <c r="T212" s="647"/>
    </row>
    <row r="213" spans="1:20">
      <c r="B213" s="226" t="s">
        <v>26</v>
      </c>
      <c r="C213" s="75" t="s">
        <v>172</v>
      </c>
      <c r="D213" s="75" t="s">
        <v>90</v>
      </c>
      <c r="E213" s="19"/>
      <c r="F213" s="19" t="s">
        <v>191</v>
      </c>
      <c r="G213" s="66">
        <v>45.9</v>
      </c>
      <c r="H213" s="526"/>
      <c r="I213" s="20">
        <f>G213*((100-H210)/100)</f>
        <v>35.802</v>
      </c>
      <c r="J213" s="22" t="s">
        <v>18</v>
      </c>
      <c r="K213" s="21">
        <f>G213*((100+H210)/100)</f>
        <v>55.997999999999998</v>
      </c>
      <c r="L213" s="16" t="s">
        <v>194</v>
      </c>
      <c r="M213" s="529"/>
      <c r="N213" s="66">
        <f t="shared" si="16"/>
        <v>14.821110000000001</v>
      </c>
      <c r="O213" s="20">
        <f>N213*((100-H210)/100)</f>
        <v>11.560465800000001</v>
      </c>
      <c r="P213" s="117" t="s">
        <v>18</v>
      </c>
      <c r="Q213" s="273">
        <f>N213*((100+H210)/100)</f>
        <v>18.081754200000002</v>
      </c>
      <c r="R213" s="679"/>
      <c r="S213" s="647"/>
      <c r="T213" s="647"/>
    </row>
    <row r="214" spans="1:20">
      <c r="B214" s="226" t="s">
        <v>51</v>
      </c>
      <c r="C214" s="81" t="s">
        <v>296</v>
      </c>
      <c r="D214" s="75" t="s">
        <v>90</v>
      </c>
      <c r="E214" s="19"/>
      <c r="F214" s="19" t="s">
        <v>191</v>
      </c>
      <c r="G214" s="66">
        <v>52</v>
      </c>
      <c r="H214" s="526"/>
      <c r="I214" s="20">
        <f>G214*((100-H210)/100)</f>
        <v>40.56</v>
      </c>
      <c r="J214" s="22" t="s">
        <v>18</v>
      </c>
      <c r="K214" s="21">
        <f>G214*((100+H210)/100)</f>
        <v>63.44</v>
      </c>
      <c r="L214" s="16" t="s">
        <v>194</v>
      </c>
      <c r="M214" s="529"/>
      <c r="N214" s="66">
        <v>16.8</v>
      </c>
      <c r="O214" s="20">
        <f>N214*((100-H210)/100)</f>
        <v>13.104000000000001</v>
      </c>
      <c r="P214" s="117" t="s">
        <v>18</v>
      </c>
      <c r="Q214" s="273">
        <f>N214*((100+H210)/100)</f>
        <v>20.495999999999999</v>
      </c>
      <c r="R214" s="679"/>
      <c r="S214" s="647"/>
      <c r="T214" s="647"/>
    </row>
    <row r="215" spans="1:20">
      <c r="B215" s="226" t="s">
        <v>52</v>
      </c>
      <c r="C215" s="75" t="s">
        <v>299</v>
      </c>
      <c r="D215" s="75" t="s">
        <v>90</v>
      </c>
      <c r="E215" s="19"/>
      <c r="F215" s="19" t="s">
        <v>191</v>
      </c>
      <c r="G215" s="66">
        <v>46.7</v>
      </c>
      <c r="H215" s="526"/>
      <c r="I215" s="20">
        <f>G215*((100-H210)/100)</f>
        <v>36.426000000000002</v>
      </c>
      <c r="J215" s="22" t="s">
        <v>18</v>
      </c>
      <c r="K215" s="21">
        <f>G215*((100+H210)/100)</f>
        <v>56.974000000000004</v>
      </c>
      <c r="L215" s="16" t="s">
        <v>194</v>
      </c>
      <c r="M215" s="529"/>
      <c r="N215" s="66">
        <f t="shared" si="16"/>
        <v>15.079430000000002</v>
      </c>
      <c r="O215" s="20">
        <f>N215*((100-H210)/100)</f>
        <v>11.761955400000002</v>
      </c>
      <c r="P215" s="117" t="s">
        <v>18</v>
      </c>
      <c r="Q215" s="273">
        <f>N215*((100+H210)/100)</f>
        <v>18.396904600000003</v>
      </c>
      <c r="R215" s="679"/>
      <c r="S215" s="647"/>
      <c r="T215" s="647"/>
    </row>
    <row r="216" spans="1:20">
      <c r="B216" s="226" t="s">
        <v>53</v>
      </c>
      <c r="C216" s="75" t="s">
        <v>305</v>
      </c>
      <c r="D216" s="75" t="s">
        <v>90</v>
      </c>
      <c r="E216" s="19"/>
      <c r="F216" s="19" t="s">
        <v>191</v>
      </c>
      <c r="G216" s="66">
        <v>46.94</v>
      </c>
      <c r="H216" s="526"/>
      <c r="I216" s="20">
        <f>G216*((100-H210)/100)</f>
        <v>36.613199999999999</v>
      </c>
      <c r="J216" s="22" t="s">
        <v>18</v>
      </c>
      <c r="K216" s="21">
        <f>G216*((100+H210)/100)</f>
        <v>57.266799999999996</v>
      </c>
      <c r="L216" s="16" t="s">
        <v>194</v>
      </c>
      <c r="M216" s="529"/>
      <c r="N216" s="66">
        <f t="shared" si="16"/>
        <v>15.156926</v>
      </c>
      <c r="O216" s="20">
        <f>N216*((100-H210)/100)</f>
        <v>11.82240228</v>
      </c>
      <c r="P216" s="117" t="s">
        <v>18</v>
      </c>
      <c r="Q216" s="273">
        <f>N216*((100+H210)/100)</f>
        <v>18.491449719999999</v>
      </c>
      <c r="R216" s="679"/>
      <c r="S216" s="647"/>
      <c r="T216" s="647"/>
    </row>
    <row r="217" spans="1:20" hidden="1">
      <c r="A217" s="363"/>
      <c r="B217" s="84"/>
      <c r="C217" s="75"/>
      <c r="D217" s="75"/>
      <c r="E217" s="19"/>
      <c r="F217" s="19" t="s">
        <v>191</v>
      </c>
      <c r="G217" s="66"/>
      <c r="H217" s="526"/>
      <c r="I217" s="20">
        <f>G217*((100-H210)/100)</f>
        <v>0</v>
      </c>
      <c r="J217" s="22" t="s">
        <v>18</v>
      </c>
      <c r="K217" s="21">
        <f>G217*((100+H210)/100)</f>
        <v>0</v>
      </c>
      <c r="L217" s="16" t="s">
        <v>194</v>
      </c>
      <c r="M217" s="529"/>
      <c r="N217" s="66">
        <f t="shared" si="16"/>
        <v>0</v>
      </c>
      <c r="O217" s="20">
        <f>N217*((100-H210)/100)</f>
        <v>0</v>
      </c>
      <c r="P217" s="117" t="s">
        <v>18</v>
      </c>
      <c r="Q217" s="273">
        <f>N217*((100+H210)/100)</f>
        <v>0</v>
      </c>
      <c r="R217" s="679"/>
      <c r="S217" s="647"/>
      <c r="T217" s="647"/>
    </row>
    <row r="218" spans="1:20" hidden="1">
      <c r="A218" s="363"/>
      <c r="B218" s="84"/>
      <c r="C218" s="75"/>
      <c r="D218" s="75"/>
      <c r="E218" s="19"/>
      <c r="F218" s="19" t="s">
        <v>191</v>
      </c>
      <c r="G218" s="66"/>
      <c r="H218" s="526"/>
      <c r="I218" s="20">
        <f>G218*((100-H210)/100)</f>
        <v>0</v>
      </c>
      <c r="J218" s="22" t="s">
        <v>18</v>
      </c>
      <c r="K218" s="21">
        <f>G218*((100+H210)/100)</f>
        <v>0</v>
      </c>
      <c r="L218" s="16" t="s">
        <v>194</v>
      </c>
      <c r="M218" s="529"/>
      <c r="N218" s="66">
        <f t="shared" si="16"/>
        <v>0</v>
      </c>
      <c r="O218" s="20">
        <f>N218*((100-H210)/100)</f>
        <v>0</v>
      </c>
      <c r="P218" s="117" t="s">
        <v>18</v>
      </c>
      <c r="Q218" s="273">
        <f>N218*((100+H210)/100)</f>
        <v>0</v>
      </c>
      <c r="R218" s="679"/>
      <c r="S218" s="647"/>
      <c r="T218" s="647"/>
    </row>
    <row r="219" spans="1:20">
      <c r="A219" s="363"/>
      <c r="B219" s="307" t="s">
        <v>409</v>
      </c>
      <c r="C219" s="75" t="s">
        <v>67</v>
      </c>
      <c r="D219" s="75" t="s">
        <v>90</v>
      </c>
      <c r="E219" s="19"/>
      <c r="F219" s="19" t="s">
        <v>191</v>
      </c>
      <c r="G219" s="66">
        <v>47.9</v>
      </c>
      <c r="H219" s="526"/>
      <c r="I219" s="20">
        <f>G219*((100-H210)/100)</f>
        <v>37.362000000000002</v>
      </c>
      <c r="J219" s="22" t="s">
        <v>18</v>
      </c>
      <c r="K219" s="21">
        <f>G219*((100+H210)/100)</f>
        <v>58.437999999999995</v>
      </c>
      <c r="L219" s="16" t="s">
        <v>194</v>
      </c>
      <c r="M219" s="529"/>
      <c r="N219" s="66">
        <f t="shared" si="16"/>
        <v>15.46691</v>
      </c>
      <c r="O219" s="20">
        <f>N219*((100-H210)/100)</f>
        <v>12.064189800000001</v>
      </c>
      <c r="P219" s="117" t="s">
        <v>18</v>
      </c>
      <c r="Q219" s="273">
        <f>N219*((100+H210)/100)</f>
        <v>18.8696302</v>
      </c>
      <c r="R219" s="679"/>
      <c r="S219" s="647"/>
      <c r="T219" s="647"/>
    </row>
    <row r="220" spans="1:20">
      <c r="B220" s="226"/>
      <c r="C220" s="83" t="s">
        <v>310</v>
      </c>
      <c r="D220" s="75" t="s">
        <v>90</v>
      </c>
      <c r="E220" s="19"/>
      <c r="F220" s="19" t="s">
        <v>191</v>
      </c>
      <c r="G220" s="66">
        <v>47.3</v>
      </c>
      <c r="H220" s="526"/>
      <c r="I220" s="20">
        <f>G220*((100-H210)/100)</f>
        <v>36.893999999999998</v>
      </c>
      <c r="J220" s="22" t="s">
        <v>18</v>
      </c>
      <c r="K220" s="21">
        <f>G220*((100+H210)/100)</f>
        <v>57.705999999999996</v>
      </c>
      <c r="L220" s="16" t="s">
        <v>194</v>
      </c>
      <c r="M220" s="529"/>
      <c r="N220" s="66">
        <f t="shared" si="16"/>
        <v>15.27317</v>
      </c>
      <c r="O220" s="20">
        <f>N220*((100-H210)/100)</f>
        <v>11.913072600000001</v>
      </c>
      <c r="P220" s="117" t="s">
        <v>18</v>
      </c>
      <c r="Q220" s="273">
        <f>N220*((100+H210)/100)</f>
        <v>18.633267400000001</v>
      </c>
      <c r="R220" s="679"/>
      <c r="S220" s="647"/>
      <c r="T220" s="647"/>
    </row>
    <row r="221" spans="1:20">
      <c r="B221" s="226"/>
      <c r="C221" s="75" t="s">
        <v>174</v>
      </c>
      <c r="D221" s="75" t="s">
        <v>90</v>
      </c>
      <c r="E221" s="19"/>
      <c r="F221" s="19" t="s">
        <v>191</v>
      </c>
      <c r="G221" s="66">
        <v>50.34</v>
      </c>
      <c r="H221" s="526"/>
      <c r="I221" s="20">
        <f>G221*((100-H210)/100)</f>
        <v>39.265200000000007</v>
      </c>
      <c r="J221" s="22" t="s">
        <v>18</v>
      </c>
      <c r="K221" s="21">
        <f>G221*((100+H210)/100)</f>
        <v>61.4148</v>
      </c>
      <c r="L221" s="16" t="s">
        <v>194</v>
      </c>
      <c r="M221" s="529"/>
      <c r="N221" s="66">
        <f t="shared" si="16"/>
        <v>16.254786000000003</v>
      </c>
      <c r="O221" s="20">
        <f>N221*((100-H210)/100)</f>
        <v>12.678733080000002</v>
      </c>
      <c r="P221" s="117" t="s">
        <v>18</v>
      </c>
      <c r="Q221" s="273">
        <f>N221*((100+H210)/100)</f>
        <v>19.830838920000001</v>
      </c>
      <c r="R221" s="679"/>
      <c r="S221" s="647"/>
      <c r="T221" s="647"/>
    </row>
    <row r="222" spans="1:20" ht="13.15" customHeight="1" thickBot="1">
      <c r="B222" s="361"/>
      <c r="C222" s="240" t="s">
        <v>319</v>
      </c>
      <c r="D222" s="240" t="s">
        <v>90</v>
      </c>
      <c r="E222" s="241"/>
      <c r="F222" s="241" t="s">
        <v>191</v>
      </c>
      <c r="G222" s="256">
        <v>43.6</v>
      </c>
      <c r="H222" s="527"/>
      <c r="I222" s="257">
        <f>G222*((100-H210)/100)</f>
        <v>34.008000000000003</v>
      </c>
      <c r="J222" s="233" t="s">
        <v>18</v>
      </c>
      <c r="K222" s="258">
        <f>G222*((100+H210)/100)</f>
        <v>53.192</v>
      </c>
      <c r="L222" s="242" t="s">
        <v>194</v>
      </c>
      <c r="M222" s="530"/>
      <c r="N222" s="256">
        <f t="shared" si="16"/>
        <v>14.078440000000001</v>
      </c>
      <c r="O222" s="257">
        <f>N222*((100-H210)/100)</f>
        <v>10.9811832</v>
      </c>
      <c r="P222" s="238" t="s">
        <v>18</v>
      </c>
      <c r="Q222" s="278">
        <f>N222*((100+H210)/100)</f>
        <v>17.175696800000001</v>
      </c>
      <c r="R222" s="679"/>
      <c r="S222" s="645"/>
      <c r="T222" s="645"/>
    </row>
    <row r="223" spans="1:20" ht="13.15" customHeight="1" thickTop="1">
      <c r="B223" s="673" t="s">
        <v>64</v>
      </c>
      <c r="C223" s="268" t="str">
        <f>INFO!$B$28</f>
        <v>DiaSys</v>
      </c>
      <c r="D223" s="353" t="s">
        <v>154</v>
      </c>
      <c r="E223" s="533" t="s">
        <v>153</v>
      </c>
      <c r="F223" s="219" t="s">
        <v>191</v>
      </c>
      <c r="G223" s="244">
        <v>61.700920000000011</v>
      </c>
      <c r="H223" s="531" t="str">
        <f>INFO!B50</f>
        <v>24</v>
      </c>
      <c r="I223" s="243">
        <f>G223*((100-H223)/100)</f>
        <v>46.89269920000001</v>
      </c>
      <c r="J223" s="217" t="s">
        <v>18</v>
      </c>
      <c r="K223" s="218">
        <f>G223*((100+H223)/100)</f>
        <v>76.509140800000011</v>
      </c>
      <c r="L223" s="219" t="s">
        <v>190</v>
      </c>
      <c r="M223" s="532" t="s">
        <v>196</v>
      </c>
      <c r="N223" s="279">
        <f>G223*$M$223</f>
        <v>617.00920000000008</v>
      </c>
      <c r="O223" s="280">
        <f>N223*((100-H223)/100)</f>
        <v>468.92699200000004</v>
      </c>
      <c r="P223" s="281" t="s">
        <v>18</v>
      </c>
      <c r="Q223" s="282">
        <f>N223*((100+H223)/100)</f>
        <v>765.09140800000011</v>
      </c>
      <c r="R223" s="679"/>
      <c r="S223" s="646">
        <f>STDEV(G223:G238)/AVERAGE(G223:G238)</f>
        <v>0.14140088702245801</v>
      </c>
      <c r="T223" s="646">
        <f>(G223/G231)-1</f>
        <v>0.15979172932330843</v>
      </c>
    </row>
    <row r="224" spans="1:20" ht="13.15" customHeight="1">
      <c r="B224" s="595"/>
      <c r="C224" s="448"/>
      <c r="D224" s="449" t="s">
        <v>381</v>
      </c>
      <c r="E224" s="534"/>
      <c r="F224" s="450" t="s">
        <v>191</v>
      </c>
      <c r="G224" s="451">
        <v>67.099999999999994</v>
      </c>
      <c r="H224" s="525"/>
      <c r="I224" s="452">
        <f>G224*((100-H223)/100)</f>
        <v>50.995999999999995</v>
      </c>
      <c r="J224" s="453" t="s">
        <v>18</v>
      </c>
      <c r="K224" s="454">
        <f>G224*((100+H223)/100)</f>
        <v>83.203999999999994</v>
      </c>
      <c r="L224" s="455" t="s">
        <v>190</v>
      </c>
      <c r="M224" s="528"/>
      <c r="N224" s="456">
        <v>671</v>
      </c>
      <c r="O224" s="457">
        <f>N224*((100-H223)/100)</f>
        <v>509.96</v>
      </c>
      <c r="P224" s="458" t="s">
        <v>18</v>
      </c>
      <c r="Q224" s="459">
        <f>N224*((100+H223)/100)</f>
        <v>832.04</v>
      </c>
      <c r="R224" s="679"/>
      <c r="S224" s="647"/>
      <c r="T224" s="647"/>
    </row>
    <row r="225" spans="2:21" ht="13.15" customHeight="1">
      <c r="B225" s="447"/>
      <c r="C225" s="56" t="s">
        <v>160</v>
      </c>
      <c r="D225" s="56" t="s">
        <v>103</v>
      </c>
      <c r="E225" s="14" t="s">
        <v>275</v>
      </c>
      <c r="F225" s="19" t="s">
        <v>191</v>
      </c>
      <c r="G225" s="66">
        <v>60.1</v>
      </c>
      <c r="H225" s="526"/>
      <c r="I225" s="20">
        <f>G225*((100-H223)/100)</f>
        <v>45.676000000000002</v>
      </c>
      <c r="J225" s="22" t="s">
        <v>18</v>
      </c>
      <c r="K225" s="21">
        <f>G225*((100+H223)/100)</f>
        <v>74.524000000000001</v>
      </c>
      <c r="L225" s="16" t="s">
        <v>190</v>
      </c>
      <c r="M225" s="529"/>
      <c r="N225" s="23">
        <f t="shared" ref="N225:N238" si="17">G225*$M$223</f>
        <v>601</v>
      </c>
      <c r="O225" s="25">
        <f>N225*((100-H223)/100)</f>
        <v>456.76</v>
      </c>
      <c r="P225" s="26" t="s">
        <v>18</v>
      </c>
      <c r="Q225" s="283">
        <f>N225*((100+H223)/100)</f>
        <v>745.24</v>
      </c>
      <c r="R225" s="679"/>
      <c r="S225" s="647"/>
      <c r="T225" s="647"/>
      <c r="U225" s="114"/>
    </row>
    <row r="226" spans="2:21">
      <c r="B226" s="305" t="s">
        <v>24</v>
      </c>
      <c r="C226" s="57" t="s">
        <v>159</v>
      </c>
      <c r="D226" s="56" t="s">
        <v>291</v>
      </c>
      <c r="E226" s="14"/>
      <c r="F226" s="19" t="s">
        <v>191</v>
      </c>
      <c r="G226" s="66">
        <v>75.2</v>
      </c>
      <c r="H226" s="526"/>
      <c r="I226" s="20">
        <f>G226*((100-H223)/100)</f>
        <v>57.152000000000001</v>
      </c>
      <c r="J226" s="22" t="s">
        <v>18</v>
      </c>
      <c r="K226" s="21">
        <f>G226*((100+H223)/100)</f>
        <v>93.248000000000005</v>
      </c>
      <c r="L226" s="16" t="s">
        <v>190</v>
      </c>
      <c r="M226" s="529"/>
      <c r="N226" s="23">
        <f t="shared" si="17"/>
        <v>752</v>
      </c>
      <c r="O226" s="25">
        <f>N226*((100-H223)/100)</f>
        <v>571.52</v>
      </c>
      <c r="P226" s="26" t="s">
        <v>18</v>
      </c>
      <c r="Q226" s="283">
        <f>N226*((100+H223)/100)</f>
        <v>932.48</v>
      </c>
      <c r="R226" s="679"/>
      <c r="S226" s="647"/>
      <c r="T226" s="647"/>
      <c r="U226" s="114"/>
    </row>
    <row r="227" spans="2:21">
      <c r="B227" s="305" t="s">
        <v>31</v>
      </c>
      <c r="C227" s="56" t="s">
        <v>172</v>
      </c>
      <c r="D227" s="56" t="s">
        <v>165</v>
      </c>
      <c r="E227" s="14"/>
      <c r="F227" s="19" t="s">
        <v>191</v>
      </c>
      <c r="G227" s="66">
        <v>64.900000000000006</v>
      </c>
      <c r="H227" s="526"/>
      <c r="I227" s="20">
        <f>G227*((100-H223)/100)</f>
        <v>49.324000000000005</v>
      </c>
      <c r="J227" s="22" t="s">
        <v>18</v>
      </c>
      <c r="K227" s="21">
        <f>G227*((100+H223)/100)</f>
        <v>80.476000000000013</v>
      </c>
      <c r="L227" s="16" t="s">
        <v>190</v>
      </c>
      <c r="M227" s="529"/>
      <c r="N227" s="23">
        <f t="shared" si="17"/>
        <v>649</v>
      </c>
      <c r="O227" s="25">
        <f>N227*((100-H223)/100)</f>
        <v>493.24</v>
      </c>
      <c r="P227" s="26" t="s">
        <v>18</v>
      </c>
      <c r="Q227" s="283">
        <f>N227*((100+H223)/100)</f>
        <v>804.76</v>
      </c>
      <c r="R227" s="679"/>
      <c r="S227" s="647"/>
      <c r="T227" s="647"/>
    </row>
    <row r="228" spans="2:21">
      <c r="B228" s="305" t="s">
        <v>65</v>
      </c>
      <c r="C228" s="60" t="s">
        <v>296</v>
      </c>
      <c r="D228" s="56" t="s">
        <v>294</v>
      </c>
      <c r="E228" s="14"/>
      <c r="F228" s="19" t="s">
        <v>191</v>
      </c>
      <c r="G228" s="66">
        <v>76.400000000000006</v>
      </c>
      <c r="H228" s="526"/>
      <c r="I228" s="20">
        <f>G228*((100-H223)/100)</f>
        <v>58.064000000000007</v>
      </c>
      <c r="J228" s="22" t="s">
        <v>18</v>
      </c>
      <c r="K228" s="21">
        <f>G228*((100+H223)/100)</f>
        <v>94.736000000000004</v>
      </c>
      <c r="L228" s="16" t="s">
        <v>190</v>
      </c>
      <c r="M228" s="529"/>
      <c r="N228" s="23">
        <f t="shared" si="17"/>
        <v>764</v>
      </c>
      <c r="O228" s="25">
        <f>N228*((100-H223)/100)</f>
        <v>580.64</v>
      </c>
      <c r="P228" s="26" t="s">
        <v>18</v>
      </c>
      <c r="Q228" s="283">
        <f>N228*((100+H223)/100)</f>
        <v>947.36</v>
      </c>
      <c r="R228" s="679"/>
      <c r="S228" s="647"/>
      <c r="T228" s="647"/>
    </row>
    <row r="229" spans="2:21" hidden="1">
      <c r="B229" s="305" t="s">
        <v>66</v>
      </c>
      <c r="C229" s="56"/>
      <c r="D229" s="56"/>
      <c r="E229" s="14"/>
      <c r="F229" s="19" t="s">
        <v>191</v>
      </c>
      <c r="G229" s="66"/>
      <c r="H229" s="526"/>
      <c r="I229" s="20">
        <f>G229*((100-H223)/100)</f>
        <v>0</v>
      </c>
      <c r="J229" s="22" t="s">
        <v>18</v>
      </c>
      <c r="K229" s="21">
        <f>G229*((100+H223)/100)</f>
        <v>0</v>
      </c>
      <c r="L229" s="16" t="s">
        <v>190</v>
      </c>
      <c r="M229" s="529"/>
      <c r="N229" s="23">
        <f t="shared" si="17"/>
        <v>0</v>
      </c>
      <c r="O229" s="25">
        <f>N229*((100-H223)/100)</f>
        <v>0</v>
      </c>
      <c r="P229" s="26" t="s">
        <v>18</v>
      </c>
      <c r="Q229" s="283">
        <f>N229*((100+H223)/100)</f>
        <v>0</v>
      </c>
      <c r="R229" s="679"/>
      <c r="S229" s="647"/>
      <c r="T229" s="647"/>
    </row>
    <row r="230" spans="2:21" hidden="1">
      <c r="B230" s="305" t="s">
        <v>66</v>
      </c>
      <c r="C230" s="56"/>
      <c r="D230" s="56"/>
      <c r="E230" s="14"/>
      <c r="F230" s="19" t="s">
        <v>191</v>
      </c>
      <c r="G230" s="66"/>
      <c r="H230" s="526"/>
      <c r="I230" s="20">
        <f>G230*((100-H223)/100)</f>
        <v>0</v>
      </c>
      <c r="J230" s="22" t="s">
        <v>18</v>
      </c>
      <c r="K230" s="21">
        <f>G230*((100+H223)/100)</f>
        <v>0</v>
      </c>
      <c r="L230" s="16" t="s">
        <v>190</v>
      </c>
      <c r="M230" s="529"/>
      <c r="N230" s="23">
        <f t="shared" si="17"/>
        <v>0</v>
      </c>
      <c r="O230" s="25">
        <f>N230*((100-H223)/100)</f>
        <v>0</v>
      </c>
      <c r="P230" s="26" t="s">
        <v>18</v>
      </c>
      <c r="Q230" s="283">
        <f>N230*((100+H223)/100)</f>
        <v>0</v>
      </c>
      <c r="R230" s="679"/>
      <c r="S230" s="647"/>
      <c r="T230" s="647"/>
    </row>
    <row r="231" spans="2:21">
      <c r="B231" s="305" t="s">
        <v>66</v>
      </c>
      <c r="C231" s="56" t="s">
        <v>299</v>
      </c>
      <c r="D231" s="56" t="s">
        <v>103</v>
      </c>
      <c r="E231" s="14"/>
      <c r="F231" s="19" t="s">
        <v>191</v>
      </c>
      <c r="G231" s="66">
        <v>53.2</v>
      </c>
      <c r="H231" s="526"/>
      <c r="I231" s="20">
        <f>G231*((100-H223)/100)</f>
        <v>40.432000000000002</v>
      </c>
      <c r="J231" s="22" t="s">
        <v>18</v>
      </c>
      <c r="K231" s="21">
        <f>G231*((100+H223)/100)</f>
        <v>65.968000000000004</v>
      </c>
      <c r="L231" s="16" t="s">
        <v>190</v>
      </c>
      <c r="M231" s="529"/>
      <c r="N231" s="23">
        <f t="shared" si="17"/>
        <v>532</v>
      </c>
      <c r="O231" s="25">
        <f>N231*((100-H223)/100)</f>
        <v>404.32</v>
      </c>
      <c r="P231" s="26" t="s">
        <v>18</v>
      </c>
      <c r="Q231" s="283">
        <f>N231*((100+H223)/100)</f>
        <v>659.68</v>
      </c>
      <c r="R231" s="679"/>
      <c r="S231" s="647"/>
      <c r="T231" s="647"/>
    </row>
    <row r="232" spans="2:21" hidden="1">
      <c r="B232" s="305"/>
      <c r="C232" s="8"/>
      <c r="D232" s="56" t="s">
        <v>103</v>
      </c>
      <c r="E232" s="14"/>
      <c r="F232" s="19" t="s">
        <v>191</v>
      </c>
      <c r="G232" s="66"/>
      <c r="H232" s="526"/>
      <c r="I232" s="178">
        <f>G232*((100-H223)/100)</f>
        <v>0</v>
      </c>
      <c r="J232" s="176" t="s">
        <v>18</v>
      </c>
      <c r="K232" s="179">
        <f>G232*((100+H223)/100)</f>
        <v>0</v>
      </c>
      <c r="L232" s="16" t="s">
        <v>190</v>
      </c>
      <c r="M232" s="529"/>
      <c r="N232" s="187">
        <f t="shared" si="17"/>
        <v>0</v>
      </c>
      <c r="O232" s="184">
        <f>N232*((100-H223)/100)</f>
        <v>0</v>
      </c>
      <c r="P232" s="172" t="s">
        <v>18</v>
      </c>
      <c r="Q232" s="285">
        <f>N232*((100+H223)/100)</f>
        <v>0</v>
      </c>
      <c r="R232" s="679"/>
      <c r="S232" s="647"/>
      <c r="T232" s="647"/>
    </row>
    <row r="233" spans="2:21">
      <c r="B233" s="305" t="s">
        <v>410</v>
      </c>
      <c r="C233" s="30" t="s">
        <v>305</v>
      </c>
      <c r="D233" s="56" t="s">
        <v>103</v>
      </c>
      <c r="E233" s="14"/>
      <c r="F233" s="19" t="s">
        <v>191</v>
      </c>
      <c r="G233" s="66">
        <v>58.1</v>
      </c>
      <c r="H233" s="526"/>
      <c r="I233" s="20">
        <f>G233*((100-H223)/100)</f>
        <v>44.155999999999999</v>
      </c>
      <c r="J233" s="22" t="s">
        <v>18</v>
      </c>
      <c r="K233" s="21">
        <f>G233*((100+H223)/100)</f>
        <v>72.043999999999997</v>
      </c>
      <c r="L233" s="16" t="s">
        <v>190</v>
      </c>
      <c r="M233" s="529"/>
      <c r="N233" s="23">
        <f t="shared" si="17"/>
        <v>581</v>
      </c>
      <c r="O233" s="25">
        <f>N233*((100-H223)/100)</f>
        <v>441.56</v>
      </c>
      <c r="P233" s="26" t="s">
        <v>18</v>
      </c>
      <c r="Q233" s="283">
        <f>N233*((100+H223)/100)</f>
        <v>720.43999999999994</v>
      </c>
      <c r="R233" s="679"/>
      <c r="S233" s="647"/>
      <c r="T233" s="647"/>
    </row>
    <row r="234" spans="2:21">
      <c r="B234" s="305"/>
      <c r="C234" s="60"/>
      <c r="D234" s="75" t="s">
        <v>373</v>
      </c>
      <c r="E234" s="14"/>
      <c r="F234" s="19" t="s">
        <v>191</v>
      </c>
      <c r="G234" s="66">
        <v>57.2</v>
      </c>
      <c r="H234" s="526"/>
      <c r="I234" s="20">
        <f>G234*((100-H223)/100)</f>
        <v>43.472000000000001</v>
      </c>
      <c r="J234" s="22" t="s">
        <v>18</v>
      </c>
      <c r="K234" s="21">
        <f>G234*((100+H223)/100)</f>
        <v>70.927999999999997</v>
      </c>
      <c r="L234" s="16" t="s">
        <v>190</v>
      </c>
      <c r="M234" s="529"/>
      <c r="N234" s="23">
        <f t="shared" si="17"/>
        <v>572</v>
      </c>
      <c r="O234" s="25">
        <f>N234*((100-H223)/100)</f>
        <v>434.72</v>
      </c>
      <c r="P234" s="26" t="s">
        <v>18</v>
      </c>
      <c r="Q234" s="283">
        <f>N234*((100+H223)/100)</f>
        <v>709.28</v>
      </c>
      <c r="R234" s="679"/>
      <c r="S234" s="647"/>
      <c r="T234" s="647"/>
    </row>
    <row r="235" spans="2:21">
      <c r="B235" s="305"/>
      <c r="C235" s="60" t="s">
        <v>67</v>
      </c>
      <c r="D235" s="56" t="s">
        <v>103</v>
      </c>
      <c r="E235" s="14"/>
      <c r="F235" s="19" t="s">
        <v>191</v>
      </c>
      <c r="G235" s="66">
        <v>47</v>
      </c>
      <c r="H235" s="526"/>
      <c r="I235" s="20">
        <f>G235*((100-H223)/100)</f>
        <v>35.72</v>
      </c>
      <c r="J235" s="22" t="s">
        <v>18</v>
      </c>
      <c r="K235" s="21">
        <f>G235*((100+H223)/100)</f>
        <v>58.28</v>
      </c>
      <c r="L235" s="16" t="s">
        <v>190</v>
      </c>
      <c r="M235" s="529"/>
      <c r="N235" s="23">
        <f t="shared" si="17"/>
        <v>470</v>
      </c>
      <c r="O235" s="25">
        <f>N235*((100-H223)/100)</f>
        <v>357.2</v>
      </c>
      <c r="P235" s="26" t="s">
        <v>18</v>
      </c>
      <c r="Q235" s="283">
        <f>N235*((100+H223)/100)</f>
        <v>582.79999999999995</v>
      </c>
      <c r="R235" s="679"/>
      <c r="S235" s="647"/>
      <c r="T235" s="647"/>
    </row>
    <row r="236" spans="2:21">
      <c r="B236" s="305"/>
      <c r="C236" s="56" t="s">
        <v>310</v>
      </c>
      <c r="D236" s="56" t="s">
        <v>312</v>
      </c>
      <c r="E236" s="14"/>
      <c r="F236" s="19" t="s">
        <v>191</v>
      </c>
      <c r="G236" s="66">
        <v>59.6</v>
      </c>
      <c r="H236" s="526"/>
      <c r="I236" s="20">
        <f>G236*((100-H223)/100)</f>
        <v>45.295999999999999</v>
      </c>
      <c r="J236" s="22" t="s">
        <v>18</v>
      </c>
      <c r="K236" s="21">
        <f>G236*((100+H223)/100)</f>
        <v>73.903999999999996</v>
      </c>
      <c r="L236" s="16" t="s">
        <v>190</v>
      </c>
      <c r="M236" s="529"/>
      <c r="N236" s="23">
        <f t="shared" si="17"/>
        <v>596</v>
      </c>
      <c r="O236" s="25">
        <f>N236*((100-H223)/100)</f>
        <v>452.96</v>
      </c>
      <c r="P236" s="26" t="s">
        <v>18</v>
      </c>
      <c r="Q236" s="283">
        <f>N236*((100+H223)/100)</f>
        <v>739.04</v>
      </c>
      <c r="R236" s="679"/>
      <c r="S236" s="647"/>
      <c r="T236" s="647"/>
    </row>
    <row r="237" spans="2:21">
      <c r="B237" s="305"/>
      <c r="C237" s="56" t="s">
        <v>174</v>
      </c>
      <c r="D237" s="56" t="s">
        <v>102</v>
      </c>
      <c r="E237" s="14"/>
      <c r="F237" s="19" t="s">
        <v>191</v>
      </c>
      <c r="G237" s="66">
        <v>72.3</v>
      </c>
      <c r="H237" s="526"/>
      <c r="I237" s="20">
        <f>G237*((100-H223)/100)</f>
        <v>54.948</v>
      </c>
      <c r="J237" s="22" t="s">
        <v>18</v>
      </c>
      <c r="K237" s="21">
        <f>G237*((100+H223)/100)</f>
        <v>89.652000000000001</v>
      </c>
      <c r="L237" s="16" t="s">
        <v>190</v>
      </c>
      <c r="M237" s="529"/>
      <c r="N237" s="23">
        <f t="shared" si="17"/>
        <v>723</v>
      </c>
      <c r="O237" s="25">
        <f>N237*((100-H223)/100)</f>
        <v>549.48</v>
      </c>
      <c r="P237" s="26" t="s">
        <v>18</v>
      </c>
      <c r="Q237" s="283">
        <f>N237*((100+H223)/100)</f>
        <v>896.52</v>
      </c>
      <c r="R237" s="679"/>
      <c r="S237" s="647"/>
      <c r="T237" s="647"/>
    </row>
    <row r="238" spans="2:21" ht="13.5" thickBot="1">
      <c r="B238" s="322"/>
      <c r="C238" s="254" t="s">
        <v>319</v>
      </c>
      <c r="D238" s="254" t="s">
        <v>102</v>
      </c>
      <c r="E238" s="255"/>
      <c r="F238" s="242" t="s">
        <v>191</v>
      </c>
      <c r="G238" s="256">
        <v>73.3</v>
      </c>
      <c r="H238" s="527"/>
      <c r="I238" s="257">
        <f>G238*((100-H223)/100)</f>
        <v>55.707999999999998</v>
      </c>
      <c r="J238" s="446" t="s">
        <v>18</v>
      </c>
      <c r="K238" s="258">
        <f>G238*((100+H223)/100)</f>
        <v>90.891999999999996</v>
      </c>
      <c r="L238" s="242" t="s">
        <v>190</v>
      </c>
      <c r="M238" s="530"/>
      <c r="N238" s="263">
        <f t="shared" si="17"/>
        <v>733</v>
      </c>
      <c r="O238" s="264">
        <f>N238*((100-H223)/100)</f>
        <v>557.08000000000004</v>
      </c>
      <c r="P238" s="330" t="s">
        <v>18</v>
      </c>
      <c r="Q238" s="286">
        <f>N238*((100+H223)/100)</f>
        <v>908.92</v>
      </c>
      <c r="R238" s="679"/>
      <c r="S238" s="668"/>
      <c r="T238" s="691"/>
    </row>
    <row r="239" spans="2:21" ht="12.75" customHeight="1" thickTop="1">
      <c r="B239" s="588" t="s">
        <v>58</v>
      </c>
      <c r="C239" s="195" t="str">
        <f>INFO!$B$28</f>
        <v>DiaSys</v>
      </c>
      <c r="D239" s="81" t="s">
        <v>137</v>
      </c>
      <c r="E239" s="169" t="s">
        <v>136</v>
      </c>
      <c r="F239" s="169" t="s">
        <v>191</v>
      </c>
      <c r="G239" s="246">
        <v>1794</v>
      </c>
      <c r="H239" s="525" t="str">
        <f>INFO!B51</f>
        <v>26</v>
      </c>
      <c r="I239" s="247">
        <f>G239*((100-H239)/100)</f>
        <v>1327.56</v>
      </c>
      <c r="J239" s="26" t="s">
        <v>18</v>
      </c>
      <c r="K239" s="445">
        <f>G239*((100+H239)/100)</f>
        <v>2260.44</v>
      </c>
      <c r="L239" s="85" t="s">
        <v>194</v>
      </c>
      <c r="M239" s="528" t="s">
        <v>350</v>
      </c>
      <c r="N239" s="246">
        <v>299</v>
      </c>
      <c r="O239" s="247">
        <f>N239*((100-H239)/100)</f>
        <v>221.26</v>
      </c>
      <c r="P239" s="26" t="s">
        <v>18</v>
      </c>
      <c r="Q239" s="347">
        <f>N239*((100+H239)/100)</f>
        <v>376.74</v>
      </c>
      <c r="R239" s="679"/>
      <c r="S239" s="646">
        <f>STDEV(G239:G252)/AVERAGE(G239:G252)</f>
        <v>3.6020795933665195E-2</v>
      </c>
      <c r="T239" s="646">
        <f>(G239/G246)-1</f>
        <v>4.4237485448195502E-2</v>
      </c>
      <c r="U239" s="159"/>
    </row>
    <row r="240" spans="2:21">
      <c r="B240" s="589"/>
      <c r="C240" s="84" t="s">
        <v>160</v>
      </c>
      <c r="D240" s="75" t="s">
        <v>104</v>
      </c>
      <c r="E240" s="19" t="s">
        <v>266</v>
      </c>
      <c r="F240" s="19" t="s">
        <v>191</v>
      </c>
      <c r="G240" s="23">
        <v>1724</v>
      </c>
      <c r="H240" s="526"/>
      <c r="I240" s="25">
        <f>G240*((100-H239)/100)</f>
        <v>1275.76</v>
      </c>
      <c r="J240" s="26" t="s">
        <v>18</v>
      </c>
      <c r="K240" s="24">
        <f>G240*((100+H239)/100)</f>
        <v>2172.2400000000002</v>
      </c>
      <c r="L240" s="16" t="s">
        <v>194</v>
      </c>
      <c r="M240" s="529"/>
      <c r="N240" s="23">
        <v>287</v>
      </c>
      <c r="O240" s="25">
        <f>N240*((100-H239)/100)</f>
        <v>212.38</v>
      </c>
      <c r="P240" s="22" t="s">
        <v>18</v>
      </c>
      <c r="Q240" s="283">
        <f>N240*((100+H239)/100)</f>
        <v>361.62</v>
      </c>
      <c r="R240" s="679"/>
      <c r="S240" s="647"/>
      <c r="T240" s="647"/>
    </row>
    <row r="241" spans="2:20">
      <c r="B241" s="305" t="s">
        <v>59</v>
      </c>
      <c r="C241" s="83" t="s">
        <v>159</v>
      </c>
      <c r="D241" s="428" t="s">
        <v>352</v>
      </c>
      <c r="E241" s="19"/>
      <c r="F241" s="19" t="s">
        <v>191</v>
      </c>
      <c r="G241" s="23">
        <v>1766</v>
      </c>
      <c r="H241" s="526"/>
      <c r="I241" s="25">
        <f>G241*((100-H239)/100)</f>
        <v>1306.8399999999999</v>
      </c>
      <c r="J241" s="26" t="s">
        <v>18</v>
      </c>
      <c r="K241" s="24">
        <f>G241*((100+H239)/100)</f>
        <v>2225.16</v>
      </c>
      <c r="L241" s="16" t="s">
        <v>194</v>
      </c>
      <c r="M241" s="529"/>
      <c r="N241" s="23">
        <v>294</v>
      </c>
      <c r="O241" s="25">
        <f>N241*((100-H239)/100)</f>
        <v>217.56</v>
      </c>
      <c r="P241" s="22" t="s">
        <v>18</v>
      </c>
      <c r="Q241" s="283">
        <f>N241*((100+H239)/100)</f>
        <v>370.44</v>
      </c>
      <c r="R241" s="679"/>
      <c r="S241" s="647"/>
      <c r="T241" s="647"/>
    </row>
    <row r="242" spans="2:20">
      <c r="B242" s="305"/>
      <c r="C242" s="83"/>
      <c r="D242" s="428" t="s">
        <v>104</v>
      </c>
      <c r="E242" s="19"/>
      <c r="F242" s="19" t="s">
        <v>191</v>
      </c>
      <c r="G242" s="23">
        <v>1718</v>
      </c>
      <c r="H242" s="526"/>
      <c r="I242" s="25">
        <f>G242*((100-H239)/100)</f>
        <v>1271.32</v>
      </c>
      <c r="J242" s="26" t="s">
        <v>18</v>
      </c>
      <c r="K242" s="24">
        <f>G242*((100+H239)/100)</f>
        <v>2164.6799999999998</v>
      </c>
      <c r="L242" s="16" t="s">
        <v>194</v>
      </c>
      <c r="M242" s="529"/>
      <c r="N242" s="23">
        <v>286</v>
      </c>
      <c r="O242" s="25">
        <f>N242*((100-H239)/100)</f>
        <v>211.64</v>
      </c>
      <c r="P242" s="22" t="s">
        <v>18</v>
      </c>
      <c r="Q242" s="283">
        <f>N242*((100+H239)/100)</f>
        <v>360.36</v>
      </c>
      <c r="R242" s="679"/>
      <c r="S242" s="647"/>
      <c r="T242" s="647"/>
    </row>
    <row r="243" spans="2:20">
      <c r="B243" s="305" t="s">
        <v>60</v>
      </c>
      <c r="C243" s="75" t="s">
        <v>172</v>
      </c>
      <c r="D243" s="75" t="s">
        <v>104</v>
      </c>
      <c r="E243" s="19"/>
      <c r="F243" s="19" t="s">
        <v>191</v>
      </c>
      <c r="G243" s="23">
        <v>1664</v>
      </c>
      <c r="H243" s="526"/>
      <c r="I243" s="25">
        <f>G243*((100-H239)/100)</f>
        <v>1231.3599999999999</v>
      </c>
      <c r="J243" s="26" t="s">
        <v>18</v>
      </c>
      <c r="K243" s="24">
        <f>G243*((100+H239)/100)</f>
        <v>2096.64</v>
      </c>
      <c r="L243" s="16" t="s">
        <v>194</v>
      </c>
      <c r="M243" s="529"/>
      <c r="N243" s="23">
        <v>277</v>
      </c>
      <c r="O243" s="25">
        <f>N243*((100-H239)/100)</f>
        <v>204.98</v>
      </c>
      <c r="P243" s="22" t="s">
        <v>18</v>
      </c>
      <c r="Q243" s="283">
        <f>N243*((100+H239)/100)</f>
        <v>349.02</v>
      </c>
      <c r="R243" s="679"/>
      <c r="S243" s="647"/>
      <c r="T243" s="647"/>
    </row>
    <row r="244" spans="2:20">
      <c r="B244" s="305" t="s">
        <v>61</v>
      </c>
      <c r="C244" s="81" t="s">
        <v>296</v>
      </c>
      <c r="D244" s="75" t="s">
        <v>295</v>
      </c>
      <c r="E244" s="19"/>
      <c r="F244" s="19" t="s">
        <v>191</v>
      </c>
      <c r="G244" s="23">
        <v>1700</v>
      </c>
      <c r="H244" s="526"/>
      <c r="I244" s="25">
        <f>G244*((100-H239)/100)</f>
        <v>1258</v>
      </c>
      <c r="J244" s="26" t="s">
        <v>18</v>
      </c>
      <c r="K244" s="24">
        <f>G244*((100+H239)/100)</f>
        <v>2142</v>
      </c>
      <c r="L244" s="16" t="s">
        <v>194</v>
      </c>
      <c r="M244" s="529"/>
      <c r="N244" s="23">
        <v>283</v>
      </c>
      <c r="O244" s="25">
        <f>N244*((100-H239)/100)</f>
        <v>209.42</v>
      </c>
      <c r="P244" s="22" t="s">
        <v>18</v>
      </c>
      <c r="Q244" s="283">
        <f>N244*((100+H239)/100)</f>
        <v>356.58</v>
      </c>
      <c r="R244" s="679"/>
      <c r="S244" s="647"/>
      <c r="T244" s="647"/>
    </row>
    <row r="245" spans="2:20" hidden="1">
      <c r="B245" s="305"/>
      <c r="C245" s="81" t="s">
        <v>297</v>
      </c>
      <c r="D245" s="75" t="s">
        <v>163</v>
      </c>
      <c r="E245" s="19"/>
      <c r="F245" s="19" t="s">
        <v>191</v>
      </c>
      <c r="G245" s="23"/>
      <c r="H245" s="526"/>
      <c r="I245" s="25">
        <f>G245*((100-H239)/100)</f>
        <v>0</v>
      </c>
      <c r="J245" s="26" t="s">
        <v>18</v>
      </c>
      <c r="K245" s="24">
        <f>G245*((100+H239)/100)</f>
        <v>0</v>
      </c>
      <c r="L245" s="16" t="s">
        <v>194</v>
      </c>
      <c r="M245" s="529"/>
      <c r="N245" s="23">
        <f>G245*$M$239</f>
        <v>0</v>
      </c>
      <c r="O245" s="25">
        <f>N245*((100-H239)/100)</f>
        <v>0</v>
      </c>
      <c r="P245" s="22" t="s">
        <v>18</v>
      </c>
      <c r="Q245" s="283">
        <f>N245*((100+H239)/100)</f>
        <v>0</v>
      </c>
      <c r="R245" s="679"/>
      <c r="S245" s="647"/>
      <c r="T245" s="647"/>
    </row>
    <row r="246" spans="2:20">
      <c r="B246" s="226" t="s">
        <v>411</v>
      </c>
      <c r="C246" s="56" t="s">
        <v>299</v>
      </c>
      <c r="D246" s="75" t="s">
        <v>104</v>
      </c>
      <c r="E246" s="19"/>
      <c r="F246" s="19" t="s">
        <v>191</v>
      </c>
      <c r="G246" s="23">
        <v>1718</v>
      </c>
      <c r="H246" s="526"/>
      <c r="I246" s="25">
        <f>G246*((100-H239)/100)</f>
        <v>1271.32</v>
      </c>
      <c r="J246" s="26" t="s">
        <v>18</v>
      </c>
      <c r="K246" s="24">
        <f>G246*((100+H239)/100)</f>
        <v>2164.6799999999998</v>
      </c>
      <c r="L246" s="16" t="s">
        <v>194</v>
      </c>
      <c r="M246" s="529"/>
      <c r="N246" s="23">
        <v>286</v>
      </c>
      <c r="O246" s="25">
        <f>N246*((100-H239)/100)</f>
        <v>211.64</v>
      </c>
      <c r="P246" s="22" t="s">
        <v>18</v>
      </c>
      <c r="Q246" s="283">
        <f>N246*((100+H239)/100)</f>
        <v>360.36</v>
      </c>
      <c r="R246" s="679"/>
      <c r="S246" s="647"/>
      <c r="T246" s="647"/>
    </row>
    <row r="247" spans="2:20">
      <c r="B247" s="226"/>
      <c r="C247" s="75" t="s">
        <v>305</v>
      </c>
      <c r="D247" s="75" t="s">
        <v>104</v>
      </c>
      <c r="E247" s="19"/>
      <c r="F247" s="19" t="s">
        <v>191</v>
      </c>
      <c r="G247" s="23">
        <v>1724</v>
      </c>
      <c r="H247" s="526"/>
      <c r="I247" s="25">
        <f>G247*((100-H239)/100)</f>
        <v>1275.76</v>
      </c>
      <c r="J247" s="26" t="s">
        <v>18</v>
      </c>
      <c r="K247" s="24">
        <f>G247*((100+H239)/100)</f>
        <v>2172.2400000000002</v>
      </c>
      <c r="L247" s="16" t="s">
        <v>194</v>
      </c>
      <c r="M247" s="529"/>
      <c r="N247" s="23">
        <v>287</v>
      </c>
      <c r="O247" s="25">
        <f>N247*((100-H239)/100)</f>
        <v>212.38</v>
      </c>
      <c r="P247" s="22" t="s">
        <v>18</v>
      </c>
      <c r="Q247" s="283">
        <f>N247*((100+H239)/100)</f>
        <v>361.62</v>
      </c>
      <c r="R247" s="679"/>
      <c r="S247" s="647"/>
      <c r="T247" s="647"/>
    </row>
    <row r="248" spans="2:20">
      <c r="B248" s="226"/>
      <c r="C248" s="75" t="s">
        <v>67</v>
      </c>
      <c r="D248" s="75" t="s">
        <v>104</v>
      </c>
      <c r="E248" s="19"/>
      <c r="F248" s="19" t="s">
        <v>191</v>
      </c>
      <c r="G248" s="23">
        <v>1556</v>
      </c>
      <c r="H248" s="526"/>
      <c r="I248" s="25">
        <f>G248*((100-H239)/100)</f>
        <v>1151.44</v>
      </c>
      <c r="J248" s="26" t="s">
        <v>18</v>
      </c>
      <c r="K248" s="24">
        <f>G248*((100+H239)/100)</f>
        <v>1960.56</v>
      </c>
      <c r="L248" s="16" t="s">
        <v>194</v>
      </c>
      <c r="M248" s="529"/>
      <c r="N248" s="23">
        <v>259</v>
      </c>
      <c r="O248" s="25">
        <f>N248*((100-H239)/100)</f>
        <v>191.66</v>
      </c>
      <c r="P248" s="22" t="s">
        <v>18</v>
      </c>
      <c r="Q248" s="283">
        <f>N248*((100+H239)/100)</f>
        <v>326.33999999999997</v>
      </c>
      <c r="R248" s="679"/>
      <c r="S248" s="647"/>
      <c r="T248" s="647"/>
    </row>
    <row r="249" spans="2:20" hidden="1">
      <c r="B249" s="226"/>
      <c r="C249" s="75"/>
      <c r="D249" s="75"/>
      <c r="E249" s="19"/>
      <c r="F249" s="19" t="s">
        <v>191</v>
      </c>
      <c r="G249" s="23"/>
      <c r="H249" s="526"/>
      <c r="I249" s="25">
        <f>G249*((100-H239)/100)</f>
        <v>0</v>
      </c>
      <c r="J249" s="26" t="s">
        <v>18</v>
      </c>
      <c r="K249" s="24">
        <f>G249*((100+H239)/100)</f>
        <v>0</v>
      </c>
      <c r="L249" s="16" t="s">
        <v>194</v>
      </c>
      <c r="M249" s="529"/>
      <c r="N249" s="23">
        <f>G249*$M$239</f>
        <v>0</v>
      </c>
      <c r="O249" s="25">
        <f>N249*((100-H239)/100)</f>
        <v>0</v>
      </c>
      <c r="P249" s="22" t="s">
        <v>18</v>
      </c>
      <c r="Q249" s="283">
        <f>N249*((100+H239)/100)</f>
        <v>0</v>
      </c>
      <c r="R249" s="679"/>
      <c r="S249" s="647"/>
      <c r="T249" s="647"/>
    </row>
    <row r="250" spans="2:20">
      <c r="B250" s="226"/>
      <c r="C250" s="75" t="s">
        <v>310</v>
      </c>
      <c r="D250" s="75" t="s">
        <v>104</v>
      </c>
      <c r="E250" s="19"/>
      <c r="F250" s="19" t="s">
        <v>191</v>
      </c>
      <c r="G250" s="23">
        <v>1754</v>
      </c>
      <c r="H250" s="526"/>
      <c r="I250" s="25">
        <f>G250*((100-H239)/100)</f>
        <v>1297.96</v>
      </c>
      <c r="J250" s="26" t="s">
        <v>18</v>
      </c>
      <c r="K250" s="24">
        <f>G250*((100+H239)/100)</f>
        <v>2210.04</v>
      </c>
      <c r="L250" s="16" t="s">
        <v>194</v>
      </c>
      <c r="M250" s="529"/>
      <c r="N250" s="23">
        <v>292</v>
      </c>
      <c r="O250" s="25">
        <f>N250*((100-H239)/100)</f>
        <v>216.07999999999998</v>
      </c>
      <c r="P250" s="22" t="s">
        <v>18</v>
      </c>
      <c r="Q250" s="283">
        <f>N250*((100+H239)/100)</f>
        <v>367.92</v>
      </c>
      <c r="R250" s="679"/>
      <c r="S250" s="647"/>
      <c r="T250" s="647"/>
    </row>
    <row r="251" spans="2:20">
      <c r="B251" s="226"/>
      <c r="C251" s="75" t="s">
        <v>174</v>
      </c>
      <c r="D251" s="75" t="s">
        <v>104</v>
      </c>
      <c r="E251" s="19"/>
      <c r="F251" s="19" t="s">
        <v>191</v>
      </c>
      <c r="G251" s="23">
        <v>1688</v>
      </c>
      <c r="H251" s="526"/>
      <c r="I251" s="25">
        <f>G251*((100-H239)/100)</f>
        <v>1249.1199999999999</v>
      </c>
      <c r="J251" s="26" t="s">
        <v>18</v>
      </c>
      <c r="K251" s="24">
        <f>G251*((100+H239)/100)</f>
        <v>2126.88</v>
      </c>
      <c r="L251" s="16" t="s">
        <v>194</v>
      </c>
      <c r="M251" s="529"/>
      <c r="N251" s="23">
        <v>281</v>
      </c>
      <c r="O251" s="25">
        <f>N251*((100-H239)/100)</f>
        <v>207.94</v>
      </c>
      <c r="P251" s="22" t="s">
        <v>18</v>
      </c>
      <c r="Q251" s="283">
        <f>N251*((100+H239)/100)</f>
        <v>354.06</v>
      </c>
      <c r="R251" s="679"/>
      <c r="S251" s="647"/>
      <c r="T251" s="647"/>
    </row>
    <row r="252" spans="2:20" ht="13.5" thickBot="1">
      <c r="B252" s="228"/>
      <c r="C252" s="240" t="s">
        <v>319</v>
      </c>
      <c r="D252" s="240" t="s">
        <v>104</v>
      </c>
      <c r="E252" s="241"/>
      <c r="F252" s="241" t="s">
        <v>191</v>
      </c>
      <c r="G252" s="263">
        <v>1658</v>
      </c>
      <c r="H252" s="527"/>
      <c r="I252" s="264">
        <f>G252*((100-H239)/100)</f>
        <v>1226.92</v>
      </c>
      <c r="J252" s="265" t="s">
        <v>18</v>
      </c>
      <c r="K252" s="266">
        <f>G252*((100+H239)/100)</f>
        <v>2089.08</v>
      </c>
      <c r="L252" s="242" t="s">
        <v>194</v>
      </c>
      <c r="M252" s="530"/>
      <c r="N252" s="263">
        <v>276</v>
      </c>
      <c r="O252" s="264">
        <f>N252*((100-H239)/100)</f>
        <v>204.24</v>
      </c>
      <c r="P252" s="233" t="s">
        <v>18</v>
      </c>
      <c r="Q252" s="286">
        <f>N252*((100+H239)/100)</f>
        <v>347.76</v>
      </c>
      <c r="R252" s="679"/>
      <c r="S252" s="645"/>
      <c r="T252" s="645"/>
    </row>
    <row r="253" spans="2:20" ht="13.5" thickTop="1">
      <c r="B253" s="595" t="s">
        <v>54</v>
      </c>
      <c r="C253" s="167" t="str">
        <f>INFO!$B$28</f>
        <v>DiaSys</v>
      </c>
      <c r="D253" s="81" t="s">
        <v>184</v>
      </c>
      <c r="E253" s="169" t="s">
        <v>155</v>
      </c>
      <c r="F253" s="169" t="s">
        <v>191</v>
      </c>
      <c r="G253" s="66">
        <v>16.048450000000003</v>
      </c>
      <c r="H253" s="525" t="str">
        <f>INFO!B52</f>
        <v>26</v>
      </c>
      <c r="I253" s="157">
        <f>G253*((100-H253)/100)</f>
        <v>11.875853000000001</v>
      </c>
      <c r="J253" s="22" t="s">
        <v>18</v>
      </c>
      <c r="K253" s="158">
        <f>G253*((100+H253)/100)</f>
        <v>20.221047000000002</v>
      </c>
      <c r="L253" s="85" t="s">
        <v>195</v>
      </c>
      <c r="M253" s="528" t="s">
        <v>351</v>
      </c>
      <c r="N253" s="246">
        <f>G253*$M$253</f>
        <v>954.56180600000005</v>
      </c>
      <c r="O253" s="247">
        <f>N253*((100-H253)/100)</f>
        <v>706.37573644000008</v>
      </c>
      <c r="P253" s="26" t="s">
        <v>18</v>
      </c>
      <c r="Q253" s="347">
        <f>N253*((100+H253)/100)</f>
        <v>1202.74787556</v>
      </c>
      <c r="R253" s="679"/>
      <c r="S253" s="646">
        <f>STDEV(G253:G265)/AVERAGE(G253:G265)</f>
        <v>4.4548089986324667E-2</v>
      </c>
      <c r="T253" s="646">
        <f>(G254/G260)-1</f>
        <v>5.1483443708609355E-2</v>
      </c>
    </row>
    <row r="254" spans="2:20">
      <c r="B254" s="596"/>
      <c r="C254" s="81"/>
      <c r="D254" s="75" t="s">
        <v>183</v>
      </c>
      <c r="E254" s="19" t="s">
        <v>156</v>
      </c>
      <c r="F254" s="19" t="s">
        <v>191</v>
      </c>
      <c r="G254" s="66">
        <v>15.8774</v>
      </c>
      <c r="H254" s="526"/>
      <c r="I254" s="20">
        <f>G254*((100-H253)/100)</f>
        <v>11.749276</v>
      </c>
      <c r="J254" s="22" t="s">
        <v>18</v>
      </c>
      <c r="K254" s="21">
        <f>G254*((100+H253)/100)</f>
        <v>20.005524000000001</v>
      </c>
      <c r="L254" s="16" t="s">
        <v>195</v>
      </c>
      <c r="M254" s="529"/>
      <c r="N254" s="23">
        <f t="shared" ref="N254:N265" si="18">G254*$M$253</f>
        <v>944.38775199999998</v>
      </c>
      <c r="O254" s="25">
        <f>N254*((100-H253)/100)</f>
        <v>698.84693647999995</v>
      </c>
      <c r="P254" s="26" t="s">
        <v>18</v>
      </c>
      <c r="Q254" s="283">
        <f>N254*((100+H253)/100)</f>
        <v>1189.9285675199999</v>
      </c>
      <c r="R254" s="679"/>
      <c r="S254" s="647"/>
      <c r="T254" s="647"/>
    </row>
    <row r="255" spans="2:20">
      <c r="B255" s="308" t="s">
        <v>27</v>
      </c>
      <c r="C255" s="84" t="s">
        <v>160</v>
      </c>
      <c r="D255" s="75" t="s">
        <v>105</v>
      </c>
      <c r="E255" s="19" t="s">
        <v>276</v>
      </c>
      <c r="F255" s="19" t="s">
        <v>191</v>
      </c>
      <c r="G255" s="66">
        <v>14.7</v>
      </c>
      <c r="H255" s="526"/>
      <c r="I255" s="20">
        <f>G255*((100-H253)/100)</f>
        <v>10.878</v>
      </c>
      <c r="J255" s="22" t="s">
        <v>18</v>
      </c>
      <c r="K255" s="21">
        <f>G255*((100+H253)/100)</f>
        <v>18.521999999999998</v>
      </c>
      <c r="L255" s="16" t="s">
        <v>195</v>
      </c>
      <c r="M255" s="529"/>
      <c r="N255" s="23">
        <f t="shared" si="18"/>
        <v>874.35599999999988</v>
      </c>
      <c r="O255" s="25">
        <f>N255*((100-H253)/100)</f>
        <v>647.02343999999994</v>
      </c>
      <c r="P255" s="26" t="s">
        <v>18</v>
      </c>
      <c r="Q255" s="283">
        <f>N255*((100+H253)/100)</f>
        <v>1101.6885599999998</v>
      </c>
      <c r="R255" s="679"/>
      <c r="S255" s="647"/>
      <c r="T255" s="647"/>
    </row>
    <row r="256" spans="2:20">
      <c r="B256" s="308" t="s">
        <v>55</v>
      </c>
      <c r="C256" s="84"/>
      <c r="D256" s="75" t="s">
        <v>105</v>
      </c>
      <c r="E256" s="19" t="s">
        <v>277</v>
      </c>
      <c r="F256" s="19" t="s">
        <v>191</v>
      </c>
      <c r="G256" s="66">
        <v>15.3</v>
      </c>
      <c r="H256" s="526"/>
      <c r="I256" s="20">
        <f>G256*((100-H253)/100)</f>
        <v>11.322000000000001</v>
      </c>
      <c r="J256" s="22" t="s">
        <v>18</v>
      </c>
      <c r="K256" s="21">
        <f>G256*((100+H253)/100)</f>
        <v>19.278000000000002</v>
      </c>
      <c r="L256" s="16" t="s">
        <v>195</v>
      </c>
      <c r="M256" s="529"/>
      <c r="N256" s="23">
        <f t="shared" si="18"/>
        <v>910.04399999999998</v>
      </c>
      <c r="O256" s="25">
        <f>N256*((100-H253)/100)</f>
        <v>673.43255999999997</v>
      </c>
      <c r="P256" s="26" t="s">
        <v>18</v>
      </c>
      <c r="Q256" s="283">
        <f>N256*((100+H253)/100)</f>
        <v>1146.65544</v>
      </c>
      <c r="R256" s="679"/>
      <c r="S256" s="647"/>
      <c r="T256" s="647"/>
    </row>
    <row r="257" spans="2:20">
      <c r="B257" s="308" t="s">
        <v>56</v>
      </c>
      <c r="C257" s="83" t="s">
        <v>159</v>
      </c>
      <c r="D257" s="75" t="s">
        <v>105</v>
      </c>
      <c r="E257" s="19"/>
      <c r="F257" s="19" t="s">
        <v>191</v>
      </c>
      <c r="G257" s="66">
        <v>16.899999999999999</v>
      </c>
      <c r="H257" s="526"/>
      <c r="I257" s="20">
        <f>G257*((100-H253)/100)</f>
        <v>12.505999999999998</v>
      </c>
      <c r="J257" s="22" t="s">
        <v>18</v>
      </c>
      <c r="K257" s="21">
        <f>G257*((100+H253)/100)</f>
        <v>21.293999999999997</v>
      </c>
      <c r="L257" s="16" t="s">
        <v>195</v>
      </c>
      <c r="M257" s="529"/>
      <c r="N257" s="23">
        <f t="shared" si="18"/>
        <v>1005.2119999999999</v>
      </c>
      <c r="O257" s="25">
        <f>N257*((100-H253)/100)</f>
        <v>743.85687999999993</v>
      </c>
      <c r="P257" s="26" t="s">
        <v>18</v>
      </c>
      <c r="Q257" s="283">
        <f>N257*((100+H253)/100)</f>
        <v>1266.5671199999999</v>
      </c>
      <c r="R257" s="679"/>
      <c r="S257" s="647"/>
      <c r="T257" s="647"/>
    </row>
    <row r="258" spans="2:20">
      <c r="B258" s="308" t="s">
        <v>57</v>
      </c>
      <c r="C258" s="75" t="s">
        <v>172</v>
      </c>
      <c r="D258" s="75" t="s">
        <v>105</v>
      </c>
      <c r="E258" s="19"/>
      <c r="F258" s="19" t="s">
        <v>191</v>
      </c>
      <c r="G258" s="66">
        <v>16.2</v>
      </c>
      <c r="H258" s="526"/>
      <c r="I258" s="20">
        <f>G258*((100-H253)/100)</f>
        <v>11.988</v>
      </c>
      <c r="J258" s="22" t="s">
        <v>18</v>
      </c>
      <c r="K258" s="21">
        <f>G258*((100+H253)/100)</f>
        <v>20.411999999999999</v>
      </c>
      <c r="L258" s="16" t="s">
        <v>195</v>
      </c>
      <c r="M258" s="529"/>
      <c r="N258" s="440">
        <f t="shared" si="18"/>
        <v>963.57599999999991</v>
      </c>
      <c r="O258" s="25">
        <f>N258*((100-H253)/100)</f>
        <v>713.0462399999999</v>
      </c>
      <c r="P258" s="26" t="s">
        <v>18</v>
      </c>
      <c r="Q258" s="283">
        <f>N258*((100+H253)/100)</f>
        <v>1214.1057599999999</v>
      </c>
      <c r="R258" s="679"/>
      <c r="S258" s="647"/>
      <c r="T258" s="647"/>
    </row>
    <row r="259" spans="2:20">
      <c r="B259" s="308" t="s">
        <v>412</v>
      </c>
      <c r="C259" s="81" t="s">
        <v>296</v>
      </c>
      <c r="D259" s="75" t="s">
        <v>105</v>
      </c>
      <c r="E259" s="19"/>
      <c r="F259" s="19" t="s">
        <v>191</v>
      </c>
      <c r="G259" s="66">
        <v>15.7</v>
      </c>
      <c r="H259" s="526"/>
      <c r="I259" s="20">
        <f>G259*((100-H253)/100)</f>
        <v>11.617999999999999</v>
      </c>
      <c r="J259" s="22" t="s">
        <v>18</v>
      </c>
      <c r="K259" s="21">
        <f>G259*((100+H253)/100)</f>
        <v>19.782</v>
      </c>
      <c r="L259" s="16" t="s">
        <v>195</v>
      </c>
      <c r="M259" s="529"/>
      <c r="N259" s="23">
        <f t="shared" si="18"/>
        <v>933.8359999999999</v>
      </c>
      <c r="O259" s="25">
        <f>N259*((100-H253)/100)</f>
        <v>691.03863999999987</v>
      </c>
      <c r="P259" s="26" t="s">
        <v>18</v>
      </c>
      <c r="Q259" s="283">
        <f>N259*((100+H253)/100)</f>
        <v>1176.6333599999998</v>
      </c>
      <c r="R259" s="679"/>
      <c r="S259" s="647"/>
      <c r="T259" s="647"/>
    </row>
    <row r="260" spans="2:20">
      <c r="B260" s="308"/>
      <c r="C260" s="56" t="s">
        <v>299</v>
      </c>
      <c r="D260" s="75" t="s">
        <v>304</v>
      </c>
      <c r="E260" s="19"/>
      <c r="F260" s="19" t="s">
        <v>191</v>
      </c>
      <c r="G260" s="66">
        <v>15.1</v>
      </c>
      <c r="H260" s="526"/>
      <c r="I260" s="20">
        <f>G260*((100-H253)/100)</f>
        <v>11.173999999999999</v>
      </c>
      <c r="J260" s="22" t="s">
        <v>18</v>
      </c>
      <c r="K260" s="21">
        <f>G260*((100+H253)/100)</f>
        <v>19.026</v>
      </c>
      <c r="L260" s="16" t="s">
        <v>195</v>
      </c>
      <c r="M260" s="529"/>
      <c r="N260" s="23">
        <f t="shared" si="18"/>
        <v>898.14799999999991</v>
      </c>
      <c r="O260" s="25">
        <f>N260*((100-H253)/100)</f>
        <v>664.62951999999996</v>
      </c>
      <c r="P260" s="26" t="s">
        <v>18</v>
      </c>
      <c r="Q260" s="283">
        <f>N260*((100+H253)/100)</f>
        <v>1131.6664799999999</v>
      </c>
      <c r="R260" s="679"/>
      <c r="S260" s="647"/>
      <c r="T260" s="647"/>
    </row>
    <row r="261" spans="2:20">
      <c r="B261" s="308"/>
      <c r="C261" s="75" t="s">
        <v>305</v>
      </c>
      <c r="D261" s="75" t="s">
        <v>105</v>
      </c>
      <c r="E261" s="19"/>
      <c r="F261" s="19" t="s">
        <v>191</v>
      </c>
      <c r="G261" s="66">
        <v>15.2</v>
      </c>
      <c r="H261" s="526"/>
      <c r="I261" s="20">
        <f>G261*((100-H253)/100)</f>
        <v>11.247999999999999</v>
      </c>
      <c r="J261" s="22" t="s">
        <v>18</v>
      </c>
      <c r="K261" s="21">
        <f>G261*((100+H253)/100)</f>
        <v>19.151999999999997</v>
      </c>
      <c r="L261" s="16" t="s">
        <v>195</v>
      </c>
      <c r="M261" s="529"/>
      <c r="N261" s="23">
        <f t="shared" si="18"/>
        <v>904.09599999999989</v>
      </c>
      <c r="O261" s="25">
        <f>N261*((100-H253)/100)</f>
        <v>669.03103999999996</v>
      </c>
      <c r="P261" s="26" t="s">
        <v>18</v>
      </c>
      <c r="Q261" s="283">
        <f>N261*((100+H253)/100)</f>
        <v>1139.1609599999999</v>
      </c>
      <c r="R261" s="679"/>
      <c r="S261" s="647"/>
      <c r="T261" s="647"/>
    </row>
    <row r="262" spans="2:20">
      <c r="B262" s="308"/>
      <c r="C262" s="75" t="s">
        <v>67</v>
      </c>
      <c r="D262" s="75" t="s">
        <v>105</v>
      </c>
      <c r="E262" s="19"/>
      <c r="F262" s="19" t="s">
        <v>191</v>
      </c>
      <c r="G262" s="66">
        <v>14.6</v>
      </c>
      <c r="H262" s="526"/>
      <c r="I262" s="20">
        <f>G262*((100-H253)/100)</f>
        <v>10.804</v>
      </c>
      <c r="J262" s="22" t="s">
        <v>18</v>
      </c>
      <c r="K262" s="21">
        <f>G262*((100+H253)/100)</f>
        <v>18.396000000000001</v>
      </c>
      <c r="L262" s="16" t="s">
        <v>195</v>
      </c>
      <c r="M262" s="529"/>
      <c r="N262" s="23">
        <f t="shared" si="18"/>
        <v>868.4079999999999</v>
      </c>
      <c r="O262" s="25">
        <f>N262*((100-H253)/100)</f>
        <v>642.62191999999993</v>
      </c>
      <c r="P262" s="26" t="s">
        <v>18</v>
      </c>
      <c r="Q262" s="283">
        <f>N262*((100+H253)/100)</f>
        <v>1094.19408</v>
      </c>
      <c r="R262" s="679"/>
      <c r="S262" s="647"/>
      <c r="T262" s="647"/>
    </row>
    <row r="263" spans="2:20">
      <c r="B263" s="308"/>
      <c r="C263" s="75" t="s">
        <v>310</v>
      </c>
      <c r="D263" s="75" t="s">
        <v>313</v>
      </c>
      <c r="E263" s="19"/>
      <c r="F263" s="19" t="s">
        <v>191</v>
      </c>
      <c r="G263" s="66">
        <v>15.1</v>
      </c>
      <c r="H263" s="526"/>
      <c r="I263" s="20">
        <f>G263*((100-H253)/100)</f>
        <v>11.173999999999999</v>
      </c>
      <c r="J263" s="22" t="s">
        <v>18</v>
      </c>
      <c r="K263" s="21">
        <f>G263*((100+H253)/100)</f>
        <v>19.026</v>
      </c>
      <c r="L263" s="16" t="s">
        <v>195</v>
      </c>
      <c r="M263" s="529"/>
      <c r="N263" s="23">
        <f t="shared" si="18"/>
        <v>898.14799999999991</v>
      </c>
      <c r="O263" s="25">
        <f>N263*((100-H253)/100)</f>
        <v>664.62951999999996</v>
      </c>
      <c r="P263" s="26" t="s">
        <v>18</v>
      </c>
      <c r="Q263" s="283">
        <f>N263*((100+H253)/100)</f>
        <v>1131.6664799999999</v>
      </c>
      <c r="R263" s="679"/>
      <c r="S263" s="647"/>
      <c r="T263" s="647"/>
    </row>
    <row r="264" spans="2:20">
      <c r="B264" s="308"/>
      <c r="C264" s="75" t="s">
        <v>174</v>
      </c>
      <c r="D264" s="75" t="s">
        <v>105</v>
      </c>
      <c r="E264" s="19"/>
      <c r="F264" s="19" t="s">
        <v>191</v>
      </c>
      <c r="G264" s="66">
        <v>16.399999999999999</v>
      </c>
      <c r="H264" s="526"/>
      <c r="I264" s="20">
        <f>G264*((100-H253)/100)</f>
        <v>12.135999999999999</v>
      </c>
      <c r="J264" s="22" t="s">
        <v>18</v>
      </c>
      <c r="K264" s="21">
        <f>G264*((100+H253)/100)</f>
        <v>20.663999999999998</v>
      </c>
      <c r="L264" s="16" t="s">
        <v>195</v>
      </c>
      <c r="M264" s="529"/>
      <c r="N264" s="23">
        <f t="shared" si="18"/>
        <v>975.47199999999987</v>
      </c>
      <c r="O264" s="25">
        <f>N264*((100-H253)/100)</f>
        <v>721.84927999999991</v>
      </c>
      <c r="P264" s="26" t="s">
        <v>18</v>
      </c>
      <c r="Q264" s="283">
        <f>N264*((100+H253)/100)</f>
        <v>1229.0947199999998</v>
      </c>
      <c r="R264" s="679"/>
      <c r="S264" s="647"/>
      <c r="T264" s="647"/>
    </row>
    <row r="265" spans="2:20" ht="13.5" thickBot="1">
      <c r="B265" s="228"/>
      <c r="C265" s="240" t="s">
        <v>319</v>
      </c>
      <c r="D265" s="240" t="s">
        <v>105</v>
      </c>
      <c r="E265" s="241"/>
      <c r="F265" s="241" t="s">
        <v>191</v>
      </c>
      <c r="G265" s="256">
        <v>15.1</v>
      </c>
      <c r="H265" s="527"/>
      <c r="I265" s="257">
        <f>G265*((100-H253)/100)</f>
        <v>11.173999999999999</v>
      </c>
      <c r="J265" s="233" t="s">
        <v>18</v>
      </c>
      <c r="K265" s="258">
        <f>G265*((100+H253)/100)</f>
        <v>19.026</v>
      </c>
      <c r="L265" s="242" t="s">
        <v>195</v>
      </c>
      <c r="M265" s="530"/>
      <c r="N265" s="263">
        <f t="shared" si="18"/>
        <v>898.14799999999991</v>
      </c>
      <c r="O265" s="264">
        <f>N265*((100-H253)/100)</f>
        <v>664.62951999999996</v>
      </c>
      <c r="P265" s="265" t="s">
        <v>18</v>
      </c>
      <c r="Q265" s="286">
        <f>N265*((100+H253)/100)</f>
        <v>1131.6664799999999</v>
      </c>
      <c r="R265" s="679"/>
      <c r="S265" s="645"/>
      <c r="T265" s="645"/>
    </row>
    <row r="266" spans="2:20" ht="12.75" customHeight="1" thickTop="1">
      <c r="B266" s="29"/>
      <c r="C266" s="30"/>
      <c r="D266" s="30"/>
      <c r="E266" s="30"/>
      <c r="F266" s="31"/>
      <c r="G266" s="68"/>
      <c r="H266" s="68"/>
      <c r="I266" s="205"/>
      <c r="J266" s="390"/>
      <c r="K266" s="391"/>
      <c r="L266" s="392"/>
      <c r="M266" s="392"/>
      <c r="N266" s="393"/>
      <c r="O266" s="389"/>
      <c r="P266" s="389"/>
      <c r="Q266" s="389"/>
      <c r="R266" s="679"/>
      <c r="S266" s="658"/>
      <c r="T266" s="661"/>
    </row>
    <row r="267" spans="2:20" ht="12.75" customHeight="1">
      <c r="B267" s="36" t="s">
        <v>127</v>
      </c>
      <c r="C267" s="33"/>
      <c r="D267" s="33"/>
      <c r="E267" s="33"/>
      <c r="F267" s="31"/>
      <c r="G267" s="68"/>
      <c r="H267" s="68"/>
      <c r="I267" s="205"/>
      <c r="J267" s="205"/>
      <c r="K267" s="205"/>
      <c r="L267" s="392"/>
      <c r="M267" s="392"/>
      <c r="N267" s="393"/>
      <c r="O267" s="389"/>
      <c r="P267" s="389"/>
      <c r="Q267" s="389"/>
      <c r="R267" s="679"/>
      <c r="S267" s="618"/>
      <c r="T267" s="619"/>
    </row>
    <row r="268" spans="2:20" ht="12.75" customHeight="1">
      <c r="B268" s="32"/>
      <c r="C268" s="33"/>
      <c r="D268" s="33"/>
      <c r="E268" s="33"/>
      <c r="F268" s="31"/>
      <c r="G268" s="68"/>
      <c r="H268" s="68"/>
      <c r="I268" s="205"/>
      <c r="J268" s="205"/>
      <c r="K268" s="205"/>
      <c r="L268" s="392"/>
      <c r="M268" s="392"/>
      <c r="N268" s="393"/>
      <c r="O268" s="389"/>
      <c r="P268" s="389"/>
      <c r="Q268" s="389"/>
      <c r="R268" s="679"/>
      <c r="S268" s="618"/>
      <c r="T268" s="619"/>
    </row>
    <row r="269" spans="2:20" ht="12" customHeight="1">
      <c r="B269" s="92" t="s">
        <v>126</v>
      </c>
      <c r="C269" s="91"/>
      <c r="D269" s="91"/>
      <c r="E269" s="91"/>
      <c r="F269" s="92"/>
      <c r="G269" s="93"/>
      <c r="H269" s="394"/>
      <c r="I269" s="93"/>
      <c r="J269" s="394"/>
      <c r="K269" s="93"/>
      <c r="L269" s="93"/>
      <c r="M269" s="394"/>
      <c r="N269" s="395"/>
      <c r="O269" s="93"/>
      <c r="P269" s="394"/>
      <c r="Q269" s="93"/>
      <c r="R269" s="679"/>
      <c r="S269" s="618"/>
      <c r="T269" s="619"/>
    </row>
    <row r="270" spans="2:20" ht="12" customHeight="1">
      <c r="B270" s="42" t="s">
        <v>130</v>
      </c>
      <c r="C270" s="40"/>
      <c r="D270" s="40"/>
      <c r="E270" s="40"/>
      <c r="F270" s="39"/>
      <c r="G270" s="94"/>
      <c r="H270" s="396"/>
      <c r="I270" s="397"/>
      <c r="J270" s="398"/>
      <c r="K270" s="397"/>
      <c r="L270" s="90"/>
      <c r="M270" s="398"/>
      <c r="N270" s="90"/>
      <c r="O270" s="90"/>
      <c r="P270" s="398"/>
      <c r="Q270" s="90"/>
      <c r="R270" s="679"/>
      <c r="S270" s="618"/>
      <c r="T270" s="619"/>
    </row>
    <row r="271" spans="2:20" ht="12" customHeight="1">
      <c r="B271" s="42" t="s">
        <v>128</v>
      </c>
      <c r="C271" s="40"/>
      <c r="D271" s="40"/>
      <c r="E271" s="40"/>
      <c r="F271" s="95"/>
      <c r="G271" s="94"/>
      <c r="H271" s="396"/>
      <c r="I271" s="90"/>
      <c r="J271" s="398"/>
      <c r="K271" s="90"/>
      <c r="L271" s="90"/>
      <c r="M271" s="398"/>
      <c r="N271" s="90"/>
      <c r="O271" s="397"/>
      <c r="P271" s="90"/>
      <c r="Q271" s="397"/>
      <c r="R271" s="679"/>
      <c r="S271" s="618"/>
      <c r="T271" s="619"/>
    </row>
    <row r="272" spans="2:20" ht="12" customHeight="1">
      <c r="B272" s="99" t="s">
        <v>129</v>
      </c>
      <c r="C272" s="96"/>
      <c r="D272" s="96"/>
      <c r="E272" s="96"/>
      <c r="F272" s="97"/>
      <c r="G272" s="98"/>
      <c r="H272" s="399"/>
      <c r="I272" s="400"/>
      <c r="J272" s="401"/>
      <c r="K272" s="400"/>
      <c r="L272" s="402"/>
      <c r="M272" s="401"/>
      <c r="N272" s="98"/>
      <c r="O272" s="402"/>
      <c r="P272" s="401"/>
      <c r="Q272" s="402"/>
      <c r="R272" s="679"/>
      <c r="S272" s="618"/>
      <c r="T272" s="619"/>
    </row>
    <row r="273" spans="2:92" ht="12" customHeight="1">
      <c r="B273" s="42"/>
      <c r="C273" s="40"/>
      <c r="D273" s="40"/>
      <c r="E273" s="40"/>
      <c r="F273" s="39"/>
      <c r="G273" s="94"/>
      <c r="H273" s="396"/>
      <c r="I273" s="397"/>
      <c r="J273" s="398"/>
      <c r="K273" s="397"/>
      <c r="L273" s="90"/>
      <c r="M273" s="398"/>
      <c r="N273" s="94"/>
      <c r="O273" s="90"/>
      <c r="P273" s="398"/>
      <c r="Q273" s="90"/>
      <c r="R273" s="679"/>
      <c r="S273" s="618"/>
      <c r="T273" s="619"/>
    </row>
    <row r="274" spans="2:92" customFormat="1" ht="12" customHeight="1">
      <c r="B274" s="519" t="s">
        <v>167</v>
      </c>
      <c r="C274" s="520"/>
      <c r="D274" s="520"/>
      <c r="E274" s="520"/>
      <c r="F274" s="520"/>
      <c r="G274" s="520"/>
      <c r="H274" s="520"/>
      <c r="I274" s="520"/>
      <c r="J274" s="520"/>
      <c r="K274" s="520"/>
      <c r="L274" s="520"/>
      <c r="M274" s="520"/>
      <c r="N274" s="520"/>
      <c r="O274" s="520"/>
      <c r="P274" s="520"/>
      <c r="Q274" s="520"/>
      <c r="R274" s="679"/>
      <c r="S274" s="618"/>
      <c r="T274" s="619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</row>
    <row r="275" spans="2:92" customFormat="1" ht="12" customHeight="1">
      <c r="B275" s="521" t="s">
        <v>168</v>
      </c>
      <c r="C275" s="522"/>
      <c r="D275" s="522"/>
      <c r="E275" s="522"/>
      <c r="F275" s="522"/>
      <c r="G275" s="522"/>
      <c r="H275" s="522"/>
      <c r="I275" s="522"/>
      <c r="J275" s="522"/>
      <c r="K275" s="522"/>
      <c r="L275" s="522"/>
      <c r="M275" s="522"/>
      <c r="N275" s="522"/>
      <c r="O275" s="522"/>
      <c r="P275" s="522"/>
      <c r="Q275" s="522"/>
      <c r="R275" s="679"/>
      <c r="S275" s="618"/>
      <c r="T275" s="619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</row>
    <row r="276" spans="2:92" customFormat="1" ht="12" customHeight="1">
      <c r="B276" s="521" t="s">
        <v>171</v>
      </c>
      <c r="C276" s="522"/>
      <c r="D276" s="522"/>
      <c r="E276" s="522"/>
      <c r="F276" s="522"/>
      <c r="G276" s="522"/>
      <c r="H276" s="522"/>
      <c r="I276" s="522"/>
      <c r="J276" s="522"/>
      <c r="K276" s="522"/>
      <c r="L276" s="522"/>
      <c r="M276" s="522"/>
      <c r="N276" s="522"/>
      <c r="O276" s="522"/>
      <c r="P276" s="522"/>
      <c r="Q276" s="522"/>
      <c r="R276" s="679"/>
      <c r="S276" s="618"/>
      <c r="T276" s="619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</row>
    <row r="277" spans="2:92" customFormat="1" ht="12" customHeight="1">
      <c r="B277" s="521" t="s">
        <v>169</v>
      </c>
      <c r="C277" s="522"/>
      <c r="D277" s="522"/>
      <c r="E277" s="522"/>
      <c r="F277" s="522"/>
      <c r="G277" s="522"/>
      <c r="H277" s="522"/>
      <c r="I277" s="522"/>
      <c r="J277" s="522"/>
      <c r="K277" s="522"/>
      <c r="L277" s="522"/>
      <c r="M277" s="522"/>
      <c r="N277" s="522"/>
      <c r="O277" s="522"/>
      <c r="P277" s="522"/>
      <c r="Q277" s="522"/>
      <c r="R277" s="679"/>
      <c r="S277" s="618"/>
      <c r="T277" s="619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</row>
    <row r="278" spans="2:92" customFormat="1" ht="12" customHeight="1">
      <c r="B278" s="523" t="s">
        <v>170</v>
      </c>
      <c r="C278" s="524"/>
      <c r="D278" s="524"/>
      <c r="E278" s="524"/>
      <c r="F278" s="524"/>
      <c r="G278" s="524"/>
      <c r="H278" s="524"/>
      <c r="I278" s="524"/>
      <c r="J278" s="524"/>
      <c r="K278" s="524"/>
      <c r="L278" s="524"/>
      <c r="M278" s="524"/>
      <c r="N278" s="524"/>
      <c r="O278" s="403"/>
      <c r="P278" s="404"/>
      <c r="Q278" s="402"/>
      <c r="R278" s="679"/>
      <c r="S278" s="618"/>
      <c r="T278" s="619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</row>
    <row r="279" spans="2:92" customFormat="1" ht="12" customHeight="1">
      <c r="B279" s="154"/>
      <c r="C279" s="155"/>
      <c r="D279" s="155"/>
      <c r="E279" s="155"/>
      <c r="F279" s="155"/>
      <c r="G279" s="405"/>
      <c r="H279" s="406"/>
      <c r="I279" s="405"/>
      <c r="J279" s="405"/>
      <c r="K279" s="405"/>
      <c r="L279" s="405"/>
      <c r="M279" s="406"/>
      <c r="N279" s="405"/>
      <c r="O279" s="407"/>
      <c r="P279" s="405"/>
      <c r="Q279" s="90"/>
      <c r="R279" s="679"/>
      <c r="S279" s="618"/>
      <c r="T279" s="619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</row>
    <row r="280" spans="2:92" customFormat="1" ht="12" customHeight="1">
      <c r="B280" s="519" t="s">
        <v>186</v>
      </c>
      <c r="C280" s="520"/>
      <c r="D280" s="520"/>
      <c r="E280" s="520"/>
      <c r="F280" s="520"/>
      <c r="G280" s="520"/>
      <c r="H280" s="520"/>
      <c r="I280" s="520"/>
      <c r="J280" s="520"/>
      <c r="K280" s="520"/>
      <c r="L280" s="520"/>
      <c r="M280" s="520"/>
      <c r="N280" s="520"/>
      <c r="O280" s="520"/>
      <c r="P280" s="520"/>
      <c r="Q280" s="520"/>
      <c r="R280" s="679"/>
      <c r="S280" s="618"/>
      <c r="T280" s="619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</row>
    <row r="281" spans="2:92" customFormat="1" ht="12" customHeight="1">
      <c r="B281" s="521" t="s">
        <v>185</v>
      </c>
      <c r="C281" s="522"/>
      <c r="D281" s="522"/>
      <c r="E281" s="522"/>
      <c r="F281" s="522"/>
      <c r="G281" s="522"/>
      <c r="H281" s="522"/>
      <c r="I281" s="522"/>
      <c r="J281" s="522"/>
      <c r="K281" s="522"/>
      <c r="L281" s="522"/>
      <c r="M281" s="522"/>
      <c r="N281" s="522"/>
      <c r="O281" s="522"/>
      <c r="P281" s="522"/>
      <c r="Q281" s="522"/>
      <c r="R281" s="679"/>
      <c r="S281" s="618"/>
      <c r="T281" s="619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</row>
    <row r="282" spans="2:92" customFormat="1" ht="12" customHeight="1">
      <c r="B282" s="521" t="s">
        <v>187</v>
      </c>
      <c r="C282" s="522"/>
      <c r="D282" s="522"/>
      <c r="E282" s="522"/>
      <c r="F282" s="522"/>
      <c r="G282" s="522"/>
      <c r="H282" s="522"/>
      <c r="I282" s="522"/>
      <c r="J282" s="522"/>
      <c r="K282" s="522"/>
      <c r="L282" s="522"/>
      <c r="M282" s="522"/>
      <c r="N282" s="522"/>
      <c r="O282" s="522"/>
      <c r="P282" s="522"/>
      <c r="Q282" s="522"/>
      <c r="R282" s="679"/>
      <c r="S282" s="618"/>
      <c r="T282" s="619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</row>
    <row r="283" spans="2:92" customFormat="1" ht="12" customHeight="1">
      <c r="B283" s="523" t="s">
        <v>188</v>
      </c>
      <c r="C283" s="524"/>
      <c r="D283" s="524"/>
      <c r="E283" s="524"/>
      <c r="F283" s="524"/>
      <c r="G283" s="524"/>
      <c r="H283" s="524"/>
      <c r="I283" s="524"/>
      <c r="J283" s="524"/>
      <c r="K283" s="524"/>
      <c r="L283" s="524"/>
      <c r="M283" s="524"/>
      <c r="N283" s="524"/>
      <c r="O283" s="524"/>
      <c r="P283" s="524"/>
      <c r="Q283" s="524"/>
      <c r="R283" s="679"/>
      <c r="S283" s="618"/>
      <c r="T283" s="619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</row>
    <row r="284" spans="2:92" customFormat="1" ht="12" customHeight="1">
      <c r="B284" s="154"/>
      <c r="C284" s="155"/>
      <c r="D284" s="155"/>
      <c r="E284" s="155"/>
      <c r="F284" s="155"/>
      <c r="G284" s="405"/>
      <c r="H284" s="405"/>
      <c r="I284" s="405"/>
      <c r="J284" s="405"/>
      <c r="K284" s="405"/>
      <c r="L284" s="405"/>
      <c r="M284" s="405"/>
      <c r="N284" s="405"/>
      <c r="O284" s="405"/>
      <c r="P284" s="405"/>
      <c r="Q284" s="405"/>
      <c r="R284" s="679"/>
      <c r="S284" s="618"/>
      <c r="T284" s="619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</row>
    <row r="285" spans="2:92" customFormat="1" ht="12" customHeight="1">
      <c r="B285" s="519" t="s">
        <v>331</v>
      </c>
      <c r="C285" s="520"/>
      <c r="D285" s="520"/>
      <c r="E285" s="520"/>
      <c r="F285" s="520"/>
      <c r="G285" s="520"/>
      <c r="H285" s="520"/>
      <c r="I285" s="520"/>
      <c r="J285" s="520"/>
      <c r="K285" s="520"/>
      <c r="L285" s="520"/>
      <c r="M285" s="520"/>
      <c r="N285" s="520"/>
      <c r="O285" s="520"/>
      <c r="P285" s="520"/>
      <c r="Q285" s="520"/>
      <c r="R285" s="679"/>
      <c r="S285" s="618"/>
      <c r="T285" s="619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</row>
    <row r="286" spans="2:92" customFormat="1" ht="12" customHeight="1">
      <c r="B286" s="521" t="s">
        <v>332</v>
      </c>
      <c r="C286" s="522"/>
      <c r="D286" s="522"/>
      <c r="E286" s="522"/>
      <c r="F286" s="522"/>
      <c r="G286" s="522"/>
      <c r="H286" s="522"/>
      <c r="I286" s="522"/>
      <c r="J286" s="522"/>
      <c r="K286" s="522"/>
      <c r="L286" s="522"/>
      <c r="M286" s="522"/>
      <c r="N286" s="522"/>
      <c r="O286" s="522"/>
      <c r="P286" s="522"/>
      <c r="Q286" s="522"/>
      <c r="R286" s="679"/>
      <c r="S286" s="618"/>
      <c r="T286" s="619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</row>
    <row r="287" spans="2:92" customFormat="1" ht="12" customHeight="1">
      <c r="B287" s="521" t="s">
        <v>337</v>
      </c>
      <c r="C287" s="522"/>
      <c r="D287" s="522"/>
      <c r="E287" s="522"/>
      <c r="F287" s="522"/>
      <c r="G287" s="522"/>
      <c r="H287" s="522"/>
      <c r="I287" s="522"/>
      <c r="J287" s="522"/>
      <c r="K287" s="522"/>
      <c r="L287" s="522"/>
      <c r="M287" s="522"/>
      <c r="N287" s="522"/>
      <c r="O287" s="522"/>
      <c r="P287" s="522"/>
      <c r="Q287" s="522"/>
      <c r="R287" s="679"/>
      <c r="S287" s="618"/>
      <c r="T287" s="619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</row>
    <row r="288" spans="2:92" customFormat="1" ht="12" customHeight="1">
      <c r="B288" s="523" t="s">
        <v>338</v>
      </c>
      <c r="C288" s="524"/>
      <c r="D288" s="524"/>
      <c r="E288" s="524"/>
      <c r="F288" s="524"/>
      <c r="G288" s="524"/>
      <c r="H288" s="524"/>
      <c r="I288" s="524"/>
      <c r="J288" s="524"/>
      <c r="K288" s="524"/>
      <c r="L288" s="524"/>
      <c r="M288" s="524"/>
      <c r="N288" s="524"/>
      <c r="O288" s="524"/>
      <c r="P288" s="524"/>
      <c r="Q288" s="524"/>
      <c r="R288" s="679"/>
      <c r="S288" s="618"/>
      <c r="T288" s="619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</row>
    <row r="289" spans="2:20" ht="12" customHeight="1">
      <c r="B289" s="46"/>
      <c r="C289" s="106"/>
      <c r="D289" s="107"/>
      <c r="E289" s="107"/>
      <c r="F289" s="35"/>
      <c r="G289" s="13"/>
      <c r="H289" s="13"/>
      <c r="I289" s="371"/>
      <c r="J289" s="392"/>
      <c r="K289" s="371"/>
      <c r="L289" s="392"/>
      <c r="M289" s="392"/>
      <c r="N289" s="73"/>
      <c r="O289" s="73"/>
      <c r="P289" s="122"/>
      <c r="Q289" s="106"/>
      <c r="R289" s="679"/>
      <c r="S289" s="618"/>
      <c r="T289" s="619"/>
    </row>
    <row r="290" spans="2:20" ht="12" customHeight="1">
      <c r="B290" s="92" t="s">
        <v>179</v>
      </c>
      <c r="C290" s="108"/>
      <c r="D290" s="109"/>
      <c r="E290" s="109"/>
      <c r="F290" s="110"/>
      <c r="G290" s="111"/>
      <c r="H290" s="409"/>
      <c r="I290" s="111"/>
      <c r="J290" s="409"/>
      <c r="K290" s="111"/>
      <c r="L290" s="111"/>
      <c r="M290" s="409"/>
      <c r="N290" s="111"/>
      <c r="O290" s="111"/>
      <c r="P290" s="409"/>
      <c r="Q290" s="111"/>
      <c r="R290" s="679"/>
      <c r="S290" s="618"/>
      <c r="T290" s="619"/>
    </row>
    <row r="291" spans="2:20" ht="12" customHeight="1">
      <c r="B291" s="42" t="s">
        <v>180</v>
      </c>
      <c r="C291" s="112"/>
      <c r="D291" s="112"/>
      <c r="E291" s="112"/>
      <c r="F291" s="48"/>
      <c r="G291" s="106"/>
      <c r="H291" s="408"/>
      <c r="I291" s="106"/>
      <c r="J291" s="408"/>
      <c r="K291" s="106"/>
      <c r="L291" s="106"/>
      <c r="M291" s="408"/>
      <c r="N291" s="106"/>
      <c r="O291" s="106"/>
      <c r="P291" s="408"/>
      <c r="Q291" s="106"/>
      <c r="R291" s="679"/>
      <c r="S291" s="618"/>
      <c r="T291" s="619"/>
    </row>
    <row r="292" spans="2:20" ht="12" customHeight="1">
      <c r="B292" s="42" t="s">
        <v>181</v>
      </c>
      <c r="C292" s="112"/>
      <c r="D292" s="112"/>
      <c r="E292" s="112"/>
      <c r="F292" s="48"/>
      <c r="G292" s="106"/>
      <c r="H292" s="408"/>
      <c r="I292" s="106"/>
      <c r="J292" s="408"/>
      <c r="K292" s="106"/>
      <c r="L292" s="106"/>
      <c r="M292" s="408"/>
      <c r="N292" s="106"/>
      <c r="O292" s="106"/>
      <c r="P292" s="408"/>
      <c r="Q292" s="106"/>
      <c r="R292" s="679"/>
      <c r="S292" s="618"/>
      <c r="T292" s="619"/>
    </row>
    <row r="293" spans="2:20" ht="12" customHeight="1">
      <c r="B293" s="99" t="s">
        <v>182</v>
      </c>
      <c r="C293" s="113"/>
      <c r="D293" s="103"/>
      <c r="E293" s="103"/>
      <c r="F293" s="104"/>
      <c r="G293" s="105"/>
      <c r="H293" s="410"/>
      <c r="I293" s="105"/>
      <c r="J293" s="410"/>
      <c r="K293" s="105"/>
      <c r="L293" s="105"/>
      <c r="M293" s="410"/>
      <c r="N293" s="411"/>
      <c r="O293" s="105"/>
      <c r="P293" s="410"/>
      <c r="Q293" s="105"/>
      <c r="R293" s="679"/>
      <c r="S293" s="618"/>
      <c r="T293" s="619"/>
    </row>
    <row r="294" spans="2:20" ht="12.75" customHeight="1">
      <c r="B294" s="32"/>
      <c r="C294" s="41"/>
      <c r="D294" s="33"/>
      <c r="E294" s="33"/>
      <c r="F294" s="31"/>
      <c r="G294" s="68"/>
      <c r="H294" s="68"/>
      <c r="I294" s="205"/>
      <c r="J294" s="205"/>
      <c r="K294" s="205"/>
      <c r="L294" s="392"/>
      <c r="M294" s="392"/>
      <c r="N294" s="393"/>
      <c r="O294" s="389"/>
      <c r="P294" s="389"/>
      <c r="Q294" s="389"/>
      <c r="R294" s="679"/>
      <c r="S294" s="618"/>
      <c r="T294" s="619"/>
    </row>
    <row r="295" spans="2:20" ht="12.75" customHeight="1">
      <c r="B295" s="36"/>
      <c r="C295" s="41"/>
      <c r="D295" s="33"/>
      <c r="E295" s="33"/>
      <c r="F295" s="31"/>
      <c r="G295" s="68"/>
      <c r="H295" s="68"/>
      <c r="I295" s="205"/>
      <c r="J295" s="205"/>
      <c r="K295" s="205"/>
      <c r="L295" s="392"/>
      <c r="M295" s="392"/>
      <c r="N295" s="393"/>
      <c r="O295" s="389"/>
      <c r="P295" s="389"/>
      <c r="Q295" s="389"/>
      <c r="R295" s="679"/>
      <c r="S295" s="618"/>
      <c r="T295" s="619"/>
    </row>
    <row r="296" spans="2:20" ht="12.75" hidden="1" customHeight="1">
      <c r="B296" s="32"/>
      <c r="C296" s="41"/>
      <c r="D296" s="33"/>
      <c r="E296" s="33"/>
      <c r="F296" s="31"/>
      <c r="G296" s="68"/>
      <c r="H296" s="68"/>
      <c r="I296" s="205"/>
      <c r="J296" s="205"/>
      <c r="K296" s="205"/>
      <c r="L296" s="392"/>
      <c r="M296" s="392"/>
      <c r="N296" s="393"/>
      <c r="O296" s="389"/>
      <c r="P296" s="389"/>
      <c r="Q296" s="389"/>
      <c r="R296" s="679"/>
      <c r="S296" s="618"/>
      <c r="T296" s="619"/>
    </row>
    <row r="297" spans="2:20" ht="12.75" hidden="1" customHeight="1">
      <c r="B297" s="43"/>
      <c r="C297" s="41"/>
      <c r="D297" s="89"/>
      <c r="E297" s="89"/>
      <c r="F297" s="42"/>
      <c r="G297" s="90"/>
      <c r="H297" s="398"/>
      <c r="I297" s="90"/>
      <c r="J297" s="398"/>
      <c r="K297" s="90"/>
      <c r="L297" s="90"/>
      <c r="M297" s="398"/>
      <c r="N297" s="94"/>
      <c r="O297" s="90"/>
      <c r="P297" s="398"/>
      <c r="Q297" s="90"/>
      <c r="R297" s="679"/>
      <c r="S297" s="618"/>
      <c r="T297" s="619"/>
    </row>
    <row r="298" spans="2:20" ht="12.75" hidden="1" customHeight="1">
      <c r="B298" s="43"/>
      <c r="C298" s="38"/>
      <c r="D298" s="38"/>
      <c r="E298" s="38"/>
      <c r="F298" s="39"/>
      <c r="G298" s="70"/>
      <c r="H298" s="419"/>
      <c r="I298" s="397"/>
      <c r="J298" s="420"/>
      <c r="K298" s="397"/>
      <c r="L298" s="90"/>
      <c r="M298" s="398"/>
      <c r="N298" s="421"/>
      <c r="O298" s="421"/>
      <c r="P298" s="422"/>
      <c r="Q298" s="90"/>
      <c r="R298" s="679"/>
      <c r="S298" s="618"/>
      <c r="T298" s="619"/>
    </row>
    <row r="299" spans="2:20" ht="12.75" hidden="1" customHeight="1">
      <c r="B299" s="43"/>
      <c r="C299" s="38"/>
      <c r="D299" s="38"/>
      <c r="E299" s="38"/>
      <c r="F299" s="37"/>
      <c r="G299" s="70"/>
      <c r="H299" s="419"/>
      <c r="I299" s="423"/>
      <c r="J299" s="420"/>
      <c r="K299" s="423"/>
      <c r="L299" s="423"/>
      <c r="M299" s="420"/>
      <c r="N299" s="421"/>
      <c r="O299" s="397"/>
      <c r="P299" s="423"/>
      <c r="Q299" s="397"/>
      <c r="R299" s="679"/>
      <c r="S299" s="618"/>
      <c r="T299" s="619"/>
    </row>
    <row r="300" spans="2:20" ht="12.75" hidden="1" customHeight="1">
      <c r="B300" s="43"/>
      <c r="C300" s="38"/>
      <c r="D300" s="38"/>
      <c r="E300" s="38"/>
      <c r="F300" s="39"/>
      <c r="G300" s="70"/>
      <c r="H300" s="419"/>
      <c r="I300" s="397"/>
      <c r="J300" s="420"/>
      <c r="K300" s="397"/>
      <c r="L300" s="90"/>
      <c r="M300" s="398"/>
      <c r="N300" s="94"/>
      <c r="O300" s="90"/>
      <c r="P300" s="398"/>
      <c r="Q300" s="90"/>
      <c r="R300" s="679"/>
      <c r="S300" s="618"/>
      <c r="T300" s="619"/>
    </row>
    <row r="301" spans="2:20" ht="12.75" hidden="1" customHeight="1">
      <c r="C301" s="28"/>
      <c r="D301" s="54"/>
      <c r="E301" s="54"/>
      <c r="F301" s="44"/>
      <c r="G301" s="71"/>
      <c r="H301" s="71"/>
      <c r="I301" s="424"/>
      <c r="J301" s="425"/>
      <c r="K301" s="424"/>
      <c r="L301" s="425"/>
      <c r="M301" s="425"/>
      <c r="Q301" s="28"/>
      <c r="R301" s="679"/>
      <c r="S301" s="618"/>
      <c r="T301" s="619"/>
    </row>
    <row r="302" spans="2:20" ht="12.75" hidden="1" customHeight="1">
      <c r="C302" s="52"/>
      <c r="D302" s="55"/>
      <c r="E302" s="55"/>
      <c r="Q302" s="28"/>
      <c r="R302" s="679"/>
      <c r="S302" s="618"/>
      <c r="T302" s="619"/>
    </row>
    <row r="303" spans="2:20" hidden="1">
      <c r="C303" s="53"/>
      <c r="Q303" s="28"/>
      <c r="R303" s="679"/>
      <c r="S303" s="618"/>
      <c r="T303" s="619"/>
    </row>
    <row r="304" spans="2:20" hidden="1">
      <c r="C304" s="77"/>
      <c r="Q304" s="28"/>
      <c r="R304" s="679"/>
      <c r="S304" s="618"/>
      <c r="T304" s="619"/>
    </row>
    <row r="305" spans="2:20" hidden="1">
      <c r="B305" s="45"/>
      <c r="C305" s="77"/>
      <c r="D305" s="45"/>
      <c r="E305" s="45"/>
      <c r="F305" s="41"/>
      <c r="G305" s="72"/>
      <c r="H305" s="121"/>
      <c r="I305" s="72"/>
      <c r="J305" s="121"/>
      <c r="K305" s="72"/>
      <c r="L305" s="72"/>
      <c r="M305" s="121"/>
      <c r="N305" s="413"/>
      <c r="O305" s="72"/>
      <c r="P305" s="121"/>
      <c r="Q305" s="69"/>
      <c r="R305" s="679"/>
      <c r="S305" s="618"/>
      <c r="T305" s="619"/>
    </row>
    <row r="306" spans="2:20" ht="12.75" hidden="1" customHeight="1">
      <c r="B306" s="36"/>
      <c r="C306" s="33"/>
      <c r="D306" s="33"/>
      <c r="E306" s="33"/>
      <c r="F306" s="31"/>
      <c r="G306" s="68"/>
      <c r="H306" s="68"/>
      <c r="I306" s="205"/>
      <c r="J306" s="205"/>
      <c r="K306" s="205"/>
      <c r="L306" s="392"/>
      <c r="M306" s="392"/>
      <c r="N306" s="393"/>
      <c r="O306" s="389"/>
      <c r="P306" s="389"/>
      <c r="Q306" s="389"/>
      <c r="R306" s="679"/>
      <c r="S306" s="618"/>
      <c r="T306" s="619"/>
    </row>
    <row r="307" spans="2:20" ht="12.75" hidden="1" customHeight="1">
      <c r="B307" s="32"/>
      <c r="C307" s="33"/>
      <c r="D307" s="33"/>
      <c r="E307" s="33"/>
      <c r="F307" s="31"/>
      <c r="G307" s="68"/>
      <c r="H307" s="68"/>
      <c r="I307" s="205"/>
      <c r="J307" s="205"/>
      <c r="K307" s="205"/>
      <c r="L307" s="392"/>
      <c r="M307" s="392"/>
      <c r="N307" s="393"/>
      <c r="O307" s="389"/>
      <c r="P307" s="389"/>
      <c r="Q307" s="389"/>
      <c r="R307" s="679"/>
      <c r="S307" s="618"/>
      <c r="T307" s="619"/>
    </row>
    <row r="308" spans="2:20" ht="12.75" customHeight="1">
      <c r="B308" s="51"/>
      <c r="C308" s="34"/>
      <c r="D308" s="34"/>
      <c r="E308" s="34"/>
      <c r="F308" s="35"/>
      <c r="G308" s="69"/>
      <c r="H308" s="390"/>
      <c r="I308" s="69"/>
      <c r="J308" s="390"/>
      <c r="K308" s="69"/>
      <c r="L308" s="69"/>
      <c r="M308" s="390"/>
      <c r="N308" s="412"/>
      <c r="O308" s="69"/>
      <c r="P308" s="390"/>
      <c r="Q308" s="69"/>
      <c r="R308" s="679"/>
      <c r="S308" s="618"/>
      <c r="T308" s="619"/>
    </row>
    <row r="309" spans="2:20" ht="12.75" customHeight="1">
      <c r="C309" s="28"/>
      <c r="D309" s="55"/>
      <c r="E309" s="55"/>
      <c r="Q309" s="28"/>
      <c r="R309" s="679"/>
      <c r="S309" s="618"/>
      <c r="T309" s="619"/>
    </row>
    <row r="310" spans="2:20" ht="12.75" customHeight="1">
      <c r="B310" s="52" t="s">
        <v>32</v>
      </c>
      <c r="D310" s="45"/>
      <c r="E310" s="55"/>
      <c r="Q310" s="28"/>
      <c r="R310" s="679"/>
      <c r="S310" s="618"/>
      <c r="T310" s="619"/>
    </row>
    <row r="311" spans="2:20">
      <c r="B311" s="53"/>
      <c r="D311" s="45"/>
      <c r="Q311" s="28"/>
      <c r="R311" s="679"/>
      <c r="S311" s="618"/>
      <c r="T311" s="619"/>
    </row>
    <row r="312" spans="2:20">
      <c r="B312" s="77" t="str">
        <f>INFO!B24</f>
        <v>DiaSys Diagnostic Systems GmbH</v>
      </c>
      <c r="D312" s="45"/>
      <c r="Q312" s="28"/>
      <c r="R312" s="679"/>
      <c r="S312" s="618"/>
      <c r="T312" s="619"/>
    </row>
    <row r="313" spans="2:20">
      <c r="B313" s="77" t="str">
        <f>INFO!B25</f>
        <v>Alte Strasse 9     65558 Holzheim</v>
      </c>
      <c r="D313" s="45"/>
      <c r="E313" s="45"/>
      <c r="F313" s="41"/>
      <c r="G313" s="72"/>
      <c r="H313" s="121"/>
      <c r="I313" s="72"/>
      <c r="J313" s="121"/>
      <c r="K313" s="72"/>
      <c r="L313" s="72"/>
      <c r="M313" s="121"/>
      <c r="N313" s="413"/>
      <c r="O313" s="72"/>
      <c r="P313" s="121"/>
      <c r="Q313" s="69"/>
      <c r="R313" s="679"/>
      <c r="S313" s="618"/>
      <c r="T313" s="619"/>
    </row>
    <row r="314" spans="2:20">
      <c r="B314" s="149" t="str">
        <f>INFO!B26</f>
        <v>Germany</v>
      </c>
      <c r="D314" s="45"/>
      <c r="E314" s="45"/>
      <c r="F314" s="41"/>
      <c r="G314" s="72"/>
      <c r="H314" s="121"/>
      <c r="I314" s="72"/>
      <c r="J314" s="121"/>
      <c r="K314" s="72"/>
      <c r="L314" s="72"/>
      <c r="M314" s="121"/>
      <c r="N314" s="413"/>
      <c r="O314" s="72"/>
      <c r="P314" s="121"/>
      <c r="Q314" s="69"/>
      <c r="R314" s="679"/>
      <c r="S314" s="618"/>
      <c r="T314" s="619"/>
    </row>
    <row r="315" spans="2:20">
      <c r="B315" s="45"/>
      <c r="C315" s="45"/>
      <c r="D315" s="45"/>
      <c r="E315" s="45"/>
      <c r="F315" s="41"/>
      <c r="G315" s="72"/>
      <c r="H315" s="121"/>
      <c r="I315" s="72"/>
      <c r="J315" s="121"/>
      <c r="K315" s="72"/>
      <c r="L315" s="72"/>
      <c r="M315" s="121"/>
      <c r="N315" s="413"/>
      <c r="O315" s="72"/>
      <c r="P315" s="121"/>
      <c r="Q315" s="69"/>
      <c r="R315" s="679"/>
      <c r="S315" s="618"/>
      <c r="T315" s="619"/>
    </row>
    <row r="316" spans="2:20">
      <c r="B316" s="45"/>
      <c r="C316" s="45"/>
      <c r="D316" s="45"/>
      <c r="E316" s="45"/>
      <c r="F316" s="41"/>
      <c r="G316" s="72"/>
      <c r="H316" s="121"/>
      <c r="I316" s="72"/>
      <c r="J316" s="121"/>
      <c r="K316" s="72"/>
      <c r="L316" s="72"/>
      <c r="M316" s="121"/>
      <c r="N316" s="413"/>
      <c r="O316" s="72"/>
      <c r="P316" s="121"/>
      <c r="Q316" s="69"/>
      <c r="R316" s="679"/>
      <c r="S316" s="620"/>
      <c r="T316" s="621"/>
    </row>
    <row r="317" spans="2:20">
      <c r="B317" s="45"/>
      <c r="C317" s="45"/>
      <c r="D317" s="45"/>
      <c r="E317" s="45"/>
      <c r="F317" s="41"/>
      <c r="G317" s="72"/>
      <c r="H317" s="121"/>
      <c r="I317" s="72"/>
      <c r="J317" s="121"/>
      <c r="K317" s="72"/>
      <c r="L317" s="72"/>
      <c r="M317" s="121"/>
      <c r="N317" s="413"/>
      <c r="O317" s="72"/>
      <c r="P317" s="121"/>
      <c r="Q317" s="69"/>
      <c r="R317" s="163"/>
    </row>
    <row r="318" spans="2:20">
      <c r="B318" s="45"/>
      <c r="C318" s="45"/>
      <c r="D318" s="45"/>
      <c r="E318" s="45"/>
      <c r="F318" s="41"/>
      <c r="G318" s="72"/>
      <c r="H318" s="121"/>
      <c r="I318" s="72"/>
      <c r="J318" s="121"/>
      <c r="K318" s="72"/>
      <c r="L318" s="72"/>
      <c r="M318" s="121"/>
      <c r="N318" s="413"/>
      <c r="O318" s="72"/>
      <c r="P318" s="121"/>
      <c r="Q318" s="69"/>
      <c r="R318" s="163"/>
    </row>
    <row r="319" spans="2:20">
      <c r="B319" s="45"/>
      <c r="C319" s="45"/>
      <c r="D319" s="45"/>
      <c r="E319" s="45"/>
      <c r="F319" s="41"/>
      <c r="G319" s="72"/>
      <c r="H319" s="121"/>
      <c r="I319" s="72"/>
      <c r="J319" s="121"/>
      <c r="K319" s="72"/>
      <c r="L319" s="72"/>
      <c r="M319" s="121"/>
      <c r="N319" s="413"/>
      <c r="O319" s="72"/>
      <c r="P319" s="121"/>
      <c r="Q319" s="69"/>
      <c r="R319" s="163"/>
    </row>
    <row r="320" spans="2:20">
      <c r="B320" s="45"/>
      <c r="E320" s="45"/>
      <c r="F320" s="41"/>
      <c r="Q320" s="69"/>
      <c r="R320" s="163"/>
    </row>
    <row r="321" spans="2:18">
      <c r="B321" s="45"/>
      <c r="E321" s="45"/>
      <c r="F321" s="41"/>
      <c r="Q321" s="69"/>
      <c r="R321" s="163"/>
    </row>
    <row r="322" spans="2:18">
      <c r="B322" s="45"/>
      <c r="E322" s="45"/>
      <c r="F322" s="41"/>
      <c r="Q322" s="69"/>
      <c r="R322" s="163"/>
    </row>
    <row r="323" spans="2:18">
      <c r="B323" s="45"/>
      <c r="E323" s="45"/>
      <c r="F323" s="41"/>
      <c r="Q323" s="69"/>
      <c r="R323" s="163"/>
    </row>
    <row r="324" spans="2:18">
      <c r="B324" s="45"/>
      <c r="C324" s="51"/>
      <c r="D324" s="45"/>
      <c r="E324" s="45"/>
      <c r="F324" s="41"/>
      <c r="G324" s="72"/>
      <c r="H324" s="121"/>
      <c r="I324" s="72"/>
      <c r="J324" s="121"/>
      <c r="K324" s="72"/>
      <c r="L324" s="72"/>
      <c r="M324" s="121"/>
      <c r="N324" s="413"/>
      <c r="O324" s="72"/>
      <c r="P324" s="121"/>
      <c r="Q324" s="69"/>
      <c r="R324" s="163"/>
    </row>
    <row r="325" spans="2:18">
      <c r="B325" s="45"/>
      <c r="C325" s="51"/>
      <c r="D325" s="45"/>
      <c r="E325" s="45"/>
      <c r="F325" s="41"/>
      <c r="G325" s="72"/>
      <c r="H325" s="121"/>
      <c r="I325" s="72"/>
      <c r="J325" s="121"/>
      <c r="K325" s="72"/>
      <c r="L325" s="72"/>
      <c r="M325" s="121"/>
      <c r="N325" s="413"/>
      <c r="O325" s="72"/>
      <c r="P325" s="121"/>
      <c r="Q325" s="69"/>
      <c r="R325" s="163"/>
    </row>
    <row r="326" spans="2:18">
      <c r="B326" s="45"/>
      <c r="C326" s="45"/>
      <c r="D326" s="45"/>
      <c r="E326" s="45"/>
      <c r="F326" s="41"/>
      <c r="G326" s="72"/>
      <c r="H326" s="121"/>
      <c r="I326" s="72"/>
      <c r="J326" s="121"/>
      <c r="K326" s="72"/>
      <c r="L326" s="72"/>
      <c r="M326" s="121"/>
      <c r="N326" s="413"/>
      <c r="O326" s="72"/>
      <c r="P326" s="121"/>
      <c r="Q326" s="69"/>
      <c r="R326" s="163"/>
    </row>
    <row r="327" spans="2:18">
      <c r="B327" s="45"/>
      <c r="C327" s="45"/>
      <c r="D327" s="45"/>
      <c r="E327" s="45"/>
      <c r="F327" s="41"/>
      <c r="G327" s="72"/>
      <c r="H327" s="121"/>
      <c r="I327" s="72"/>
      <c r="J327" s="121"/>
      <c r="K327" s="72"/>
      <c r="L327" s="72"/>
      <c r="M327" s="121"/>
      <c r="N327" s="72"/>
      <c r="O327" s="72"/>
      <c r="P327" s="121"/>
      <c r="Q327" s="69"/>
      <c r="R327" s="163"/>
    </row>
    <row r="328" spans="2:18">
      <c r="B328" s="45"/>
      <c r="C328" s="45"/>
      <c r="D328" s="45"/>
      <c r="E328" s="45"/>
      <c r="F328" s="41"/>
      <c r="G328" s="72"/>
      <c r="H328" s="121"/>
      <c r="I328" s="72"/>
      <c r="J328" s="121"/>
      <c r="K328" s="72"/>
      <c r="L328" s="72"/>
      <c r="M328" s="121"/>
      <c r="N328" s="72"/>
      <c r="O328" s="72"/>
      <c r="P328" s="121"/>
      <c r="Q328" s="69"/>
      <c r="R328" s="163"/>
    </row>
    <row r="329" spans="2:18">
      <c r="B329" s="45"/>
      <c r="C329" s="45"/>
      <c r="D329" s="45"/>
      <c r="E329" s="45"/>
      <c r="F329" s="41"/>
      <c r="G329" s="72"/>
      <c r="H329" s="121"/>
      <c r="I329" s="72"/>
      <c r="J329" s="121"/>
      <c r="K329" s="72"/>
      <c r="L329" s="72"/>
      <c r="M329" s="121"/>
      <c r="N329" s="72"/>
      <c r="O329" s="72"/>
      <c r="P329" s="121"/>
      <c r="Q329" s="69"/>
      <c r="R329" s="163"/>
    </row>
    <row r="330" spans="2:18">
      <c r="B330" s="45"/>
      <c r="C330" s="45"/>
      <c r="D330" s="45"/>
      <c r="E330" s="45"/>
      <c r="F330" s="41"/>
      <c r="G330" s="72"/>
      <c r="H330" s="121"/>
      <c r="I330" s="72"/>
      <c r="J330" s="121"/>
      <c r="K330" s="72"/>
      <c r="L330" s="72"/>
      <c r="M330" s="121"/>
      <c r="N330" s="72"/>
      <c r="O330" s="72"/>
      <c r="P330" s="121"/>
      <c r="Q330" s="69"/>
      <c r="R330" s="163"/>
    </row>
    <row r="331" spans="2:18">
      <c r="B331" s="45"/>
      <c r="C331" s="45"/>
      <c r="D331" s="45"/>
      <c r="E331" s="45"/>
      <c r="F331" s="41"/>
      <c r="G331" s="72"/>
      <c r="H331" s="121"/>
      <c r="I331" s="72"/>
      <c r="J331" s="121"/>
      <c r="K331" s="72"/>
      <c r="L331" s="72"/>
      <c r="M331" s="121"/>
      <c r="N331" s="72"/>
      <c r="O331" s="72"/>
      <c r="P331" s="121"/>
      <c r="Q331" s="69"/>
      <c r="R331" s="163"/>
    </row>
    <row r="332" spans="2:18">
      <c r="B332" s="46"/>
      <c r="C332" s="46"/>
      <c r="D332" s="46"/>
      <c r="E332" s="46"/>
      <c r="F332" s="47"/>
      <c r="G332" s="73"/>
      <c r="H332" s="122"/>
      <c r="I332" s="73"/>
      <c r="J332" s="122"/>
      <c r="K332" s="73"/>
      <c r="L332" s="73"/>
      <c r="M332" s="122"/>
      <c r="N332" s="73"/>
      <c r="O332" s="73"/>
      <c r="P332" s="122"/>
      <c r="Q332" s="106"/>
      <c r="R332" s="164"/>
    </row>
    <row r="333" spans="2:18">
      <c r="B333" s="46"/>
      <c r="C333" s="46"/>
      <c r="D333" s="46"/>
      <c r="E333" s="46"/>
      <c r="F333" s="47"/>
      <c r="G333" s="73"/>
      <c r="H333" s="122"/>
      <c r="I333" s="73"/>
      <c r="J333" s="122"/>
      <c r="K333" s="73"/>
      <c r="L333" s="73"/>
      <c r="M333" s="122"/>
      <c r="N333" s="73"/>
      <c r="O333" s="73"/>
      <c r="P333" s="122"/>
      <c r="Q333" s="106"/>
      <c r="R333" s="164"/>
    </row>
    <row r="334" spans="2:18">
      <c r="B334" s="46"/>
      <c r="C334" s="46"/>
      <c r="D334" s="46"/>
      <c r="E334" s="46"/>
      <c r="F334" s="47"/>
      <c r="G334" s="73"/>
      <c r="H334" s="122"/>
      <c r="I334" s="73"/>
      <c r="J334" s="122"/>
      <c r="K334" s="73"/>
      <c r="L334" s="73"/>
      <c r="M334" s="122"/>
      <c r="N334" s="73"/>
      <c r="O334" s="73"/>
      <c r="P334" s="122"/>
      <c r="Q334" s="106"/>
      <c r="R334" s="164"/>
    </row>
    <row r="335" spans="2:18">
      <c r="B335" s="46"/>
      <c r="E335" s="46"/>
      <c r="F335" s="47"/>
      <c r="G335" s="73"/>
      <c r="H335" s="122"/>
      <c r="I335" s="73"/>
      <c r="J335" s="122"/>
      <c r="K335" s="73"/>
      <c r="L335" s="73"/>
      <c r="M335" s="122"/>
      <c r="N335" s="73"/>
      <c r="O335" s="73"/>
      <c r="P335" s="122"/>
      <c r="Q335" s="106"/>
      <c r="R335" s="164"/>
    </row>
    <row r="336" spans="2:18">
      <c r="B336" s="46"/>
      <c r="E336" s="46"/>
      <c r="F336" s="47"/>
      <c r="G336" s="73"/>
      <c r="H336" s="122"/>
      <c r="I336" s="73"/>
      <c r="J336" s="122"/>
      <c r="K336" s="73"/>
      <c r="L336" s="73"/>
      <c r="M336" s="122"/>
      <c r="N336" s="73"/>
      <c r="O336" s="73"/>
      <c r="P336" s="122"/>
      <c r="Q336" s="106"/>
      <c r="R336" s="164"/>
    </row>
    <row r="337" spans="2:18">
      <c r="B337" s="46"/>
      <c r="E337" s="46"/>
      <c r="F337" s="47"/>
      <c r="G337" s="73"/>
      <c r="H337" s="122"/>
      <c r="I337" s="73"/>
      <c r="J337" s="122"/>
      <c r="K337" s="73"/>
      <c r="L337" s="73"/>
      <c r="M337" s="122"/>
      <c r="N337" s="73"/>
      <c r="O337" s="73"/>
      <c r="P337" s="122"/>
      <c r="Q337" s="106"/>
      <c r="R337" s="164"/>
    </row>
    <row r="338" spans="2:18">
      <c r="B338" s="46"/>
      <c r="E338" s="46"/>
      <c r="F338" s="47"/>
      <c r="G338" s="73"/>
      <c r="H338" s="122"/>
      <c r="I338" s="73"/>
      <c r="J338" s="122"/>
      <c r="K338" s="73"/>
      <c r="L338" s="73"/>
      <c r="M338" s="122"/>
      <c r="N338" s="73"/>
      <c r="O338" s="73"/>
      <c r="P338" s="122"/>
      <c r="Q338" s="106"/>
      <c r="R338" s="164"/>
    </row>
    <row r="339" spans="2:18">
      <c r="B339" s="46"/>
      <c r="C339" s="46"/>
      <c r="D339" s="46"/>
      <c r="E339" s="46"/>
      <c r="F339" s="47"/>
      <c r="G339" s="73"/>
      <c r="H339" s="122"/>
      <c r="I339" s="73"/>
      <c r="J339" s="122"/>
      <c r="K339" s="73"/>
      <c r="L339" s="73"/>
      <c r="M339" s="122"/>
      <c r="N339" s="73"/>
      <c r="O339" s="73"/>
      <c r="P339" s="122"/>
      <c r="Q339" s="106"/>
      <c r="R339" s="164"/>
    </row>
    <row r="340" spans="2:18">
      <c r="B340" s="46"/>
      <c r="C340" s="46"/>
      <c r="D340" s="46"/>
      <c r="E340" s="46"/>
      <c r="F340" s="47"/>
      <c r="G340" s="73"/>
      <c r="H340" s="122"/>
      <c r="I340" s="73"/>
      <c r="J340" s="122"/>
      <c r="K340" s="73"/>
      <c r="L340" s="73"/>
      <c r="M340" s="122"/>
      <c r="N340" s="73"/>
      <c r="O340" s="73"/>
      <c r="P340" s="122"/>
      <c r="Q340" s="106"/>
      <c r="R340" s="164"/>
    </row>
    <row r="341" spans="2:18">
      <c r="B341" s="46"/>
      <c r="C341" s="46"/>
      <c r="D341" s="46"/>
      <c r="E341" s="46"/>
      <c r="F341" s="47"/>
      <c r="G341" s="73"/>
      <c r="H341" s="122"/>
      <c r="I341" s="73"/>
      <c r="J341" s="122"/>
      <c r="K341" s="73"/>
      <c r="L341" s="73"/>
      <c r="M341" s="122"/>
      <c r="N341" s="73"/>
      <c r="O341" s="73"/>
      <c r="P341" s="122"/>
      <c r="Q341" s="106"/>
      <c r="R341" s="164"/>
    </row>
    <row r="342" spans="2:18">
      <c r="B342" s="46"/>
      <c r="C342" s="46"/>
      <c r="D342" s="46"/>
      <c r="E342" s="46"/>
      <c r="F342" s="47"/>
      <c r="G342" s="73"/>
      <c r="H342" s="122"/>
      <c r="I342" s="73"/>
      <c r="J342" s="122"/>
      <c r="K342" s="73"/>
      <c r="L342" s="73"/>
      <c r="M342" s="122"/>
      <c r="N342" s="73"/>
      <c r="O342" s="73"/>
      <c r="P342" s="122"/>
      <c r="Q342" s="106"/>
      <c r="R342" s="164"/>
    </row>
    <row r="343" spans="2:18">
      <c r="B343" s="46"/>
      <c r="C343" s="46"/>
      <c r="D343" s="46"/>
      <c r="E343" s="46"/>
      <c r="F343" s="47"/>
      <c r="G343" s="73"/>
      <c r="H343" s="122"/>
      <c r="I343" s="73"/>
      <c r="J343" s="122"/>
      <c r="K343" s="73"/>
      <c r="L343" s="73"/>
      <c r="M343" s="122"/>
      <c r="N343" s="73"/>
      <c r="O343" s="73"/>
      <c r="P343" s="122"/>
      <c r="Q343" s="106"/>
      <c r="R343" s="164"/>
    </row>
    <row r="344" spans="2:18">
      <c r="B344" s="46"/>
      <c r="C344" s="46"/>
      <c r="D344" s="46"/>
      <c r="E344" s="46"/>
      <c r="F344" s="47"/>
      <c r="G344" s="73"/>
      <c r="H344" s="122"/>
      <c r="I344" s="73"/>
      <c r="J344" s="122"/>
      <c r="K344" s="73"/>
      <c r="L344" s="73"/>
      <c r="M344" s="122"/>
      <c r="N344" s="73"/>
      <c r="O344" s="73"/>
      <c r="P344" s="122"/>
      <c r="Q344" s="106"/>
      <c r="R344" s="164"/>
    </row>
    <row r="345" spans="2:18">
      <c r="B345" s="46"/>
      <c r="C345" s="46"/>
      <c r="D345" s="46"/>
      <c r="E345" s="46"/>
      <c r="F345" s="47"/>
      <c r="G345" s="73"/>
      <c r="H345" s="122"/>
      <c r="I345" s="73"/>
      <c r="J345" s="122"/>
      <c r="K345" s="73"/>
      <c r="L345" s="73"/>
      <c r="M345" s="122"/>
      <c r="N345" s="73"/>
      <c r="O345" s="73"/>
      <c r="P345" s="122"/>
      <c r="Q345" s="106"/>
      <c r="R345" s="164"/>
    </row>
    <row r="346" spans="2:18">
      <c r="B346" s="46"/>
      <c r="C346" s="46"/>
      <c r="D346" s="46"/>
      <c r="E346" s="46"/>
      <c r="F346" s="47"/>
      <c r="G346" s="73"/>
      <c r="H346" s="122"/>
      <c r="I346" s="73"/>
      <c r="J346" s="122"/>
      <c r="K346" s="73"/>
      <c r="L346" s="73"/>
      <c r="M346" s="122"/>
      <c r="N346" s="73"/>
      <c r="O346" s="73"/>
      <c r="P346" s="122"/>
      <c r="Q346" s="106"/>
      <c r="R346" s="164"/>
    </row>
    <row r="347" spans="2:18">
      <c r="B347" s="46"/>
      <c r="C347" s="46"/>
      <c r="D347" s="46"/>
      <c r="E347" s="46"/>
      <c r="F347" s="47"/>
      <c r="G347" s="73"/>
      <c r="H347" s="122"/>
      <c r="I347" s="73"/>
      <c r="J347" s="122"/>
      <c r="K347" s="73"/>
      <c r="L347" s="73"/>
      <c r="M347" s="122"/>
      <c r="N347" s="73"/>
      <c r="O347" s="73"/>
      <c r="P347" s="122"/>
      <c r="Q347" s="106"/>
      <c r="R347" s="164"/>
    </row>
    <row r="348" spans="2:18">
      <c r="B348" s="46"/>
      <c r="C348" s="46"/>
      <c r="D348" s="46"/>
      <c r="E348" s="46"/>
      <c r="F348" s="47"/>
      <c r="G348" s="73"/>
      <c r="H348" s="122"/>
      <c r="I348" s="73"/>
      <c r="J348" s="122"/>
      <c r="K348" s="73"/>
      <c r="L348" s="73"/>
      <c r="M348" s="122"/>
      <c r="N348" s="73"/>
      <c r="O348" s="73"/>
      <c r="P348" s="122"/>
      <c r="Q348" s="106"/>
      <c r="R348" s="164"/>
    </row>
    <row r="349" spans="2:18">
      <c r="B349" s="46"/>
      <c r="C349" s="46"/>
      <c r="D349" s="46"/>
      <c r="E349" s="46"/>
      <c r="F349" s="47"/>
      <c r="G349" s="73"/>
      <c r="H349" s="122"/>
      <c r="I349" s="73"/>
      <c r="J349" s="122"/>
      <c r="K349" s="73"/>
      <c r="L349" s="73"/>
      <c r="M349" s="122"/>
      <c r="N349" s="73"/>
      <c r="O349" s="73"/>
      <c r="P349" s="122"/>
      <c r="Q349" s="106"/>
      <c r="R349" s="164"/>
    </row>
    <row r="350" spans="2:18">
      <c r="B350" s="46"/>
      <c r="C350" s="46"/>
      <c r="D350" s="46"/>
      <c r="E350" s="46"/>
      <c r="F350" s="47"/>
      <c r="G350" s="73"/>
      <c r="H350" s="122"/>
      <c r="I350" s="73"/>
      <c r="J350" s="122"/>
      <c r="K350" s="73"/>
      <c r="L350" s="73"/>
      <c r="M350" s="122"/>
      <c r="N350" s="73"/>
      <c r="O350" s="73"/>
      <c r="P350" s="122"/>
      <c r="Q350" s="106"/>
      <c r="R350" s="164"/>
    </row>
    <row r="351" spans="2:18">
      <c r="B351" s="46"/>
      <c r="C351" s="49"/>
      <c r="D351" s="49"/>
      <c r="E351" s="49"/>
      <c r="F351" s="47"/>
      <c r="G351" s="73"/>
      <c r="H351" s="122"/>
      <c r="I351" s="73"/>
      <c r="J351" s="122"/>
      <c r="K351" s="73"/>
      <c r="L351" s="73"/>
      <c r="M351" s="122"/>
      <c r="N351" s="73"/>
      <c r="O351" s="73"/>
      <c r="P351" s="122"/>
      <c r="Q351" s="106"/>
      <c r="R351" s="164"/>
    </row>
    <row r="352" spans="2:18">
      <c r="B352" s="46"/>
      <c r="C352" s="49"/>
      <c r="D352" s="49"/>
      <c r="E352" s="49"/>
      <c r="F352" s="47"/>
      <c r="G352" s="73"/>
      <c r="H352" s="122"/>
      <c r="I352" s="73"/>
      <c r="J352" s="122"/>
      <c r="K352" s="73"/>
      <c r="L352" s="73"/>
      <c r="M352" s="122"/>
      <c r="N352" s="73"/>
      <c r="O352" s="73"/>
      <c r="P352" s="122"/>
      <c r="Q352" s="106"/>
      <c r="R352" s="164"/>
    </row>
    <row r="353" spans="2:18">
      <c r="B353" s="46"/>
      <c r="C353" s="49"/>
      <c r="D353" s="49"/>
      <c r="E353" s="49"/>
      <c r="F353" s="47"/>
      <c r="G353" s="73"/>
      <c r="H353" s="122"/>
      <c r="I353" s="73"/>
      <c r="J353" s="122"/>
      <c r="K353" s="73"/>
      <c r="L353" s="73"/>
      <c r="M353" s="122"/>
      <c r="N353" s="73"/>
      <c r="O353" s="73"/>
      <c r="P353" s="122"/>
      <c r="Q353" s="106"/>
      <c r="R353" s="164"/>
    </row>
    <row r="354" spans="2:18">
      <c r="B354" s="46"/>
      <c r="C354" s="49"/>
      <c r="D354" s="49"/>
      <c r="E354" s="49"/>
      <c r="F354" s="47"/>
      <c r="G354" s="73"/>
      <c r="H354" s="122"/>
      <c r="I354" s="73"/>
      <c r="J354" s="122"/>
      <c r="K354" s="73"/>
      <c r="L354" s="73"/>
      <c r="M354" s="122"/>
      <c r="N354" s="73"/>
      <c r="O354" s="73"/>
      <c r="P354" s="122"/>
      <c r="Q354" s="106"/>
      <c r="R354" s="164"/>
    </row>
    <row r="355" spans="2:18">
      <c r="B355" s="46"/>
      <c r="C355" s="49"/>
      <c r="D355" s="49"/>
      <c r="E355" s="49"/>
      <c r="F355" s="47"/>
      <c r="G355" s="73"/>
      <c r="H355" s="122"/>
      <c r="I355" s="73"/>
      <c r="J355" s="122"/>
      <c r="K355" s="73"/>
      <c r="L355" s="73"/>
      <c r="M355" s="122"/>
      <c r="N355" s="73"/>
      <c r="O355" s="73"/>
      <c r="P355" s="122"/>
      <c r="Q355" s="106"/>
      <c r="R355" s="164"/>
    </row>
    <row r="356" spans="2:18">
      <c r="B356" s="46"/>
      <c r="C356" s="49"/>
      <c r="D356" s="49"/>
      <c r="E356" s="49"/>
      <c r="F356" s="47"/>
      <c r="G356" s="73"/>
      <c r="H356" s="122"/>
      <c r="I356" s="73"/>
      <c r="J356" s="122"/>
      <c r="K356" s="73"/>
      <c r="L356" s="73"/>
      <c r="M356" s="122"/>
      <c r="N356" s="73"/>
      <c r="O356" s="73"/>
      <c r="P356" s="122"/>
      <c r="Q356" s="106"/>
      <c r="R356" s="164"/>
    </row>
    <row r="357" spans="2:18">
      <c r="B357" s="46"/>
      <c r="C357" s="49"/>
      <c r="D357" s="49"/>
      <c r="E357" s="49"/>
      <c r="F357" s="47"/>
      <c r="G357" s="73"/>
      <c r="H357" s="122"/>
      <c r="I357" s="73"/>
      <c r="J357" s="122"/>
      <c r="K357" s="73"/>
      <c r="L357" s="73"/>
      <c r="M357" s="122"/>
      <c r="N357" s="73"/>
      <c r="O357" s="73"/>
      <c r="P357" s="122"/>
      <c r="Q357" s="106"/>
      <c r="R357" s="164"/>
    </row>
    <row r="358" spans="2:18">
      <c r="B358" s="46"/>
      <c r="C358" s="49"/>
      <c r="D358" s="49"/>
      <c r="E358" s="49"/>
      <c r="F358" s="47"/>
      <c r="G358" s="73"/>
      <c r="H358" s="122"/>
      <c r="I358" s="73"/>
      <c r="J358" s="122"/>
      <c r="K358" s="73"/>
      <c r="L358" s="73"/>
      <c r="M358" s="122"/>
      <c r="N358" s="73"/>
      <c r="O358" s="73"/>
      <c r="P358" s="122"/>
      <c r="Q358" s="106"/>
      <c r="R358" s="164"/>
    </row>
    <row r="359" spans="2:18">
      <c r="B359" s="46"/>
      <c r="C359" s="49"/>
      <c r="D359" s="49"/>
      <c r="E359" s="49"/>
      <c r="F359" s="47"/>
      <c r="G359" s="73"/>
      <c r="H359" s="122"/>
      <c r="I359" s="73"/>
      <c r="J359" s="122"/>
      <c r="K359" s="73"/>
      <c r="L359" s="73"/>
      <c r="M359" s="122"/>
      <c r="N359" s="73"/>
      <c r="O359" s="73"/>
      <c r="P359" s="122"/>
      <c r="Q359" s="106"/>
      <c r="R359" s="164"/>
    </row>
    <row r="360" spans="2:18">
      <c r="B360" s="46"/>
      <c r="C360" s="49"/>
      <c r="D360" s="49"/>
      <c r="E360" s="49"/>
      <c r="F360" s="47"/>
      <c r="G360" s="73"/>
      <c r="H360" s="122"/>
      <c r="I360" s="73"/>
      <c r="J360" s="122"/>
      <c r="K360" s="73"/>
      <c r="L360" s="73"/>
      <c r="M360" s="122"/>
      <c r="N360" s="73"/>
      <c r="O360" s="73"/>
      <c r="P360" s="122"/>
      <c r="Q360" s="106"/>
      <c r="R360" s="164"/>
    </row>
    <row r="361" spans="2:18">
      <c r="B361" s="46"/>
      <c r="C361" s="49"/>
      <c r="D361" s="49"/>
      <c r="E361" s="49"/>
      <c r="F361" s="47"/>
      <c r="G361" s="73"/>
      <c r="H361" s="122"/>
      <c r="I361" s="73"/>
      <c r="J361" s="122"/>
      <c r="K361" s="73"/>
      <c r="L361" s="73"/>
      <c r="M361" s="122"/>
      <c r="N361" s="73"/>
      <c r="O361" s="73"/>
      <c r="P361" s="122"/>
      <c r="Q361" s="106"/>
      <c r="R361" s="164"/>
    </row>
    <row r="362" spans="2:18">
      <c r="B362" s="46"/>
      <c r="C362" s="49"/>
      <c r="D362" s="49"/>
      <c r="E362" s="49"/>
      <c r="F362" s="47"/>
      <c r="G362" s="73"/>
      <c r="H362" s="122"/>
      <c r="I362" s="73"/>
      <c r="J362" s="122"/>
      <c r="K362" s="73"/>
      <c r="L362" s="73"/>
      <c r="M362" s="122"/>
      <c r="N362" s="73"/>
      <c r="O362" s="73"/>
      <c r="P362" s="122"/>
      <c r="Q362" s="106"/>
      <c r="R362" s="164"/>
    </row>
    <row r="363" spans="2:18">
      <c r="B363" s="46"/>
      <c r="C363" s="49"/>
      <c r="D363" s="49"/>
      <c r="E363" s="49"/>
      <c r="F363" s="47"/>
      <c r="G363" s="73"/>
      <c r="H363" s="122"/>
      <c r="I363" s="73"/>
      <c r="J363" s="122"/>
      <c r="K363" s="73"/>
      <c r="L363" s="73"/>
      <c r="M363" s="122"/>
      <c r="N363" s="73"/>
      <c r="O363" s="73"/>
      <c r="P363" s="122"/>
      <c r="Q363" s="106"/>
      <c r="R363" s="164"/>
    </row>
    <row r="364" spans="2:18">
      <c r="B364" s="46"/>
      <c r="C364" s="49"/>
      <c r="D364" s="49"/>
      <c r="E364" s="49"/>
      <c r="F364" s="47"/>
      <c r="G364" s="73"/>
      <c r="H364" s="122"/>
      <c r="I364" s="73"/>
      <c r="J364" s="122"/>
      <c r="K364" s="73"/>
      <c r="L364" s="73"/>
      <c r="M364" s="122"/>
      <c r="N364" s="73"/>
      <c r="O364" s="73"/>
      <c r="P364" s="122"/>
      <c r="Q364" s="106"/>
      <c r="R364" s="164"/>
    </row>
    <row r="365" spans="2:18">
      <c r="B365" s="46"/>
      <c r="C365" s="49"/>
      <c r="D365" s="49"/>
      <c r="E365" s="49"/>
      <c r="F365" s="47"/>
      <c r="G365" s="73"/>
      <c r="H365" s="122"/>
      <c r="I365" s="73"/>
      <c r="J365" s="122"/>
      <c r="K365" s="73"/>
      <c r="L365" s="73"/>
      <c r="M365" s="122"/>
      <c r="N365" s="73"/>
      <c r="O365" s="73"/>
      <c r="P365" s="122"/>
      <c r="Q365" s="106"/>
      <c r="R365" s="164"/>
    </row>
    <row r="366" spans="2:18">
      <c r="B366" s="46"/>
      <c r="C366" s="49"/>
      <c r="D366" s="49"/>
      <c r="E366" s="49"/>
      <c r="F366" s="47"/>
      <c r="G366" s="73"/>
      <c r="H366" s="122"/>
      <c r="I366" s="73"/>
      <c r="J366" s="122"/>
      <c r="K366" s="73"/>
      <c r="L366" s="73"/>
      <c r="M366" s="122"/>
      <c r="N366" s="73"/>
      <c r="O366" s="73"/>
      <c r="P366" s="122"/>
      <c r="Q366" s="106"/>
      <c r="R366" s="164"/>
    </row>
    <row r="367" spans="2:18">
      <c r="B367" s="46"/>
      <c r="C367" s="49"/>
      <c r="D367" s="49"/>
      <c r="E367" s="49"/>
      <c r="F367" s="47"/>
      <c r="G367" s="73"/>
      <c r="H367" s="122"/>
      <c r="I367" s="73"/>
      <c r="J367" s="122"/>
      <c r="K367" s="73"/>
      <c r="L367" s="73"/>
      <c r="M367" s="122"/>
      <c r="N367" s="73"/>
      <c r="O367" s="73"/>
      <c r="P367" s="122"/>
      <c r="Q367" s="106"/>
      <c r="R367" s="164"/>
    </row>
    <row r="368" spans="2:18">
      <c r="B368" s="46"/>
      <c r="C368" s="49"/>
      <c r="D368" s="49"/>
      <c r="E368" s="49"/>
      <c r="F368" s="47"/>
      <c r="G368" s="73"/>
      <c r="H368" s="122"/>
      <c r="I368" s="73"/>
      <c r="J368" s="122"/>
      <c r="K368" s="73"/>
      <c r="L368" s="73"/>
      <c r="M368" s="122"/>
      <c r="N368" s="73"/>
      <c r="O368" s="73"/>
      <c r="P368" s="122"/>
      <c r="Q368" s="106"/>
      <c r="R368" s="164"/>
    </row>
    <row r="369" spans="2:18">
      <c r="B369" s="46"/>
      <c r="C369" s="49"/>
      <c r="D369" s="49"/>
      <c r="E369" s="49"/>
      <c r="F369" s="47"/>
      <c r="G369" s="73"/>
      <c r="H369" s="122"/>
      <c r="I369" s="73"/>
      <c r="J369" s="122"/>
      <c r="K369" s="73"/>
      <c r="L369" s="73"/>
      <c r="M369" s="122"/>
      <c r="N369" s="73"/>
      <c r="O369" s="73"/>
      <c r="P369" s="122"/>
      <c r="Q369" s="106"/>
      <c r="R369" s="164"/>
    </row>
    <row r="370" spans="2:18">
      <c r="B370" s="46"/>
      <c r="C370" s="49"/>
      <c r="D370" s="49"/>
      <c r="E370" s="49"/>
      <c r="F370" s="47"/>
      <c r="G370" s="73"/>
      <c r="H370" s="122"/>
      <c r="I370" s="73"/>
      <c r="J370" s="122"/>
      <c r="K370" s="73"/>
      <c r="L370" s="73"/>
      <c r="M370" s="122"/>
      <c r="N370" s="73"/>
      <c r="O370" s="73"/>
      <c r="P370" s="122"/>
      <c r="Q370" s="106"/>
      <c r="R370" s="164"/>
    </row>
    <row r="371" spans="2:18">
      <c r="B371" s="46"/>
      <c r="C371" s="49"/>
      <c r="D371" s="49"/>
      <c r="E371" s="49"/>
      <c r="F371" s="47"/>
      <c r="G371" s="73"/>
      <c r="H371" s="122"/>
      <c r="I371" s="73"/>
      <c r="J371" s="122"/>
      <c r="K371" s="73"/>
      <c r="L371" s="73"/>
      <c r="M371" s="122"/>
      <c r="N371" s="73"/>
      <c r="O371" s="73"/>
      <c r="P371" s="122"/>
      <c r="Q371" s="106"/>
      <c r="R371" s="164"/>
    </row>
    <row r="372" spans="2:18">
      <c r="B372" s="46"/>
      <c r="C372" s="49"/>
      <c r="D372" s="49"/>
      <c r="E372" s="49"/>
      <c r="F372" s="47"/>
      <c r="G372" s="73"/>
      <c r="H372" s="122"/>
      <c r="I372" s="73"/>
      <c r="J372" s="122"/>
      <c r="K372" s="73"/>
      <c r="L372" s="73"/>
      <c r="M372" s="122"/>
      <c r="N372" s="73"/>
      <c r="O372" s="73"/>
      <c r="P372" s="122"/>
      <c r="Q372" s="106"/>
      <c r="R372" s="164"/>
    </row>
    <row r="373" spans="2:18">
      <c r="B373" s="46"/>
      <c r="C373" s="49"/>
      <c r="D373" s="49"/>
      <c r="E373" s="49"/>
      <c r="F373" s="47"/>
      <c r="G373" s="73"/>
      <c r="H373" s="122"/>
      <c r="I373" s="73"/>
      <c r="J373" s="122"/>
      <c r="K373" s="73"/>
      <c r="L373" s="73"/>
      <c r="M373" s="122"/>
      <c r="N373" s="73"/>
      <c r="O373" s="73"/>
      <c r="P373" s="122"/>
      <c r="Q373" s="106"/>
      <c r="R373" s="164"/>
    </row>
    <row r="374" spans="2:18">
      <c r="B374" s="46"/>
      <c r="C374" s="49"/>
      <c r="D374" s="49"/>
      <c r="E374" s="49"/>
      <c r="F374" s="47"/>
      <c r="G374" s="73"/>
      <c r="H374" s="122"/>
      <c r="I374" s="73"/>
      <c r="J374" s="122"/>
      <c r="K374" s="73"/>
      <c r="L374" s="73"/>
      <c r="M374" s="122"/>
      <c r="N374" s="73"/>
      <c r="O374" s="73"/>
      <c r="P374" s="122"/>
      <c r="Q374" s="106"/>
      <c r="R374" s="164"/>
    </row>
    <row r="375" spans="2:18">
      <c r="B375" s="46"/>
      <c r="C375" s="49"/>
      <c r="D375" s="49"/>
      <c r="E375" s="49"/>
      <c r="F375" s="47"/>
      <c r="G375" s="73"/>
      <c r="H375" s="122"/>
      <c r="I375" s="73"/>
      <c r="J375" s="122"/>
      <c r="K375" s="73"/>
      <c r="L375" s="73"/>
      <c r="M375" s="122"/>
      <c r="N375" s="73"/>
      <c r="O375" s="73"/>
      <c r="P375" s="122"/>
      <c r="Q375" s="106"/>
      <c r="R375" s="164"/>
    </row>
    <row r="376" spans="2:18">
      <c r="B376" s="46"/>
      <c r="C376" s="49"/>
      <c r="D376" s="49"/>
      <c r="E376" s="49"/>
      <c r="F376" s="47"/>
      <c r="G376" s="73"/>
      <c r="H376" s="122"/>
      <c r="I376" s="73"/>
      <c r="J376" s="122"/>
      <c r="K376" s="73"/>
      <c r="L376" s="73"/>
      <c r="M376" s="122"/>
      <c r="N376" s="73"/>
      <c r="O376" s="73"/>
      <c r="P376" s="122"/>
      <c r="Q376" s="106"/>
      <c r="R376" s="164"/>
    </row>
    <row r="377" spans="2:18">
      <c r="B377" s="46"/>
      <c r="C377" s="49"/>
      <c r="D377" s="49"/>
      <c r="E377" s="49"/>
      <c r="F377" s="47"/>
      <c r="G377" s="73"/>
      <c r="H377" s="122"/>
      <c r="I377" s="73"/>
      <c r="J377" s="122"/>
      <c r="K377" s="73"/>
      <c r="L377" s="73"/>
      <c r="M377" s="122"/>
      <c r="N377" s="73"/>
      <c r="O377" s="73"/>
      <c r="P377" s="122"/>
      <c r="Q377" s="106"/>
      <c r="R377" s="164"/>
    </row>
    <row r="378" spans="2:18">
      <c r="B378" s="46"/>
      <c r="C378" s="49"/>
      <c r="D378" s="49"/>
      <c r="E378" s="49"/>
      <c r="F378" s="47"/>
      <c r="G378" s="73"/>
      <c r="H378" s="122"/>
      <c r="I378" s="73"/>
      <c r="J378" s="122"/>
      <c r="K378" s="73"/>
      <c r="L378" s="73"/>
      <c r="M378" s="122"/>
      <c r="N378" s="73"/>
      <c r="O378" s="73"/>
      <c r="P378" s="122"/>
      <c r="Q378" s="106"/>
      <c r="R378" s="164"/>
    </row>
    <row r="379" spans="2:18">
      <c r="B379" s="46"/>
      <c r="C379" s="49"/>
      <c r="D379" s="49"/>
      <c r="E379" s="49"/>
      <c r="F379" s="47"/>
      <c r="G379" s="73"/>
      <c r="H379" s="122"/>
      <c r="I379" s="73"/>
      <c r="J379" s="122"/>
      <c r="K379" s="73"/>
      <c r="L379" s="73"/>
      <c r="M379" s="122"/>
      <c r="N379" s="73"/>
      <c r="O379" s="73"/>
      <c r="P379" s="122"/>
      <c r="Q379" s="106"/>
      <c r="R379" s="164"/>
    </row>
    <row r="380" spans="2:18">
      <c r="B380" s="46"/>
      <c r="C380" s="49"/>
      <c r="D380" s="49"/>
      <c r="E380" s="49"/>
      <c r="F380" s="47"/>
      <c r="G380" s="73"/>
      <c r="H380" s="122"/>
      <c r="I380" s="73"/>
      <c r="J380" s="122"/>
      <c r="K380" s="73"/>
      <c r="L380" s="73"/>
      <c r="M380" s="122"/>
      <c r="N380" s="73"/>
      <c r="O380" s="73"/>
      <c r="P380" s="122"/>
      <c r="Q380" s="106"/>
      <c r="R380" s="164"/>
    </row>
    <row r="381" spans="2:18">
      <c r="B381" s="46"/>
      <c r="C381" s="49"/>
      <c r="D381" s="49"/>
      <c r="E381" s="49"/>
      <c r="F381" s="47"/>
      <c r="G381" s="73"/>
      <c r="H381" s="122"/>
      <c r="I381" s="73"/>
      <c r="J381" s="122"/>
      <c r="K381" s="73"/>
      <c r="L381" s="73"/>
      <c r="M381" s="122"/>
      <c r="N381" s="73"/>
      <c r="O381" s="73"/>
      <c r="P381" s="122"/>
      <c r="Q381" s="106"/>
      <c r="R381" s="164"/>
    </row>
    <row r="382" spans="2:18">
      <c r="B382" s="46"/>
      <c r="C382" s="49"/>
      <c r="D382" s="49"/>
      <c r="E382" s="49"/>
      <c r="F382" s="47"/>
      <c r="G382" s="73"/>
      <c r="H382" s="122"/>
      <c r="I382" s="73"/>
      <c r="J382" s="122"/>
      <c r="K382" s="73"/>
      <c r="L382" s="73"/>
      <c r="M382" s="122"/>
      <c r="N382" s="73"/>
      <c r="O382" s="73"/>
      <c r="P382" s="122"/>
      <c r="Q382" s="106"/>
      <c r="R382" s="164"/>
    </row>
    <row r="383" spans="2:18">
      <c r="B383" s="46"/>
      <c r="C383" s="49"/>
      <c r="D383" s="49"/>
      <c r="E383" s="49"/>
      <c r="F383" s="47"/>
      <c r="G383" s="73"/>
      <c r="H383" s="122"/>
      <c r="I383" s="73"/>
      <c r="J383" s="122"/>
      <c r="K383" s="73"/>
      <c r="L383" s="73"/>
      <c r="M383" s="122"/>
      <c r="N383" s="73"/>
      <c r="O383" s="73"/>
      <c r="P383" s="122"/>
      <c r="Q383" s="106"/>
      <c r="R383" s="164"/>
    </row>
    <row r="384" spans="2:18">
      <c r="B384" s="46"/>
      <c r="C384" s="49"/>
      <c r="D384" s="49"/>
      <c r="E384" s="49"/>
      <c r="F384" s="47"/>
      <c r="G384" s="73"/>
      <c r="H384" s="122"/>
      <c r="I384" s="73"/>
      <c r="J384" s="122"/>
      <c r="K384" s="73"/>
      <c r="L384" s="73"/>
      <c r="M384" s="122"/>
      <c r="N384" s="73"/>
      <c r="O384" s="73"/>
      <c r="P384" s="122"/>
      <c r="Q384" s="106"/>
      <c r="R384" s="164"/>
    </row>
    <row r="385" spans="2:18">
      <c r="B385" s="46"/>
      <c r="C385" s="49"/>
      <c r="D385" s="49"/>
      <c r="E385" s="49"/>
      <c r="F385" s="47"/>
      <c r="G385" s="73"/>
      <c r="H385" s="122"/>
      <c r="I385" s="73"/>
      <c r="J385" s="122"/>
      <c r="K385" s="73"/>
      <c r="L385" s="73"/>
      <c r="M385" s="122"/>
      <c r="N385" s="73"/>
      <c r="O385" s="73"/>
      <c r="P385" s="122"/>
      <c r="Q385" s="106"/>
      <c r="R385" s="164"/>
    </row>
    <row r="386" spans="2:18">
      <c r="B386" s="46"/>
      <c r="C386" s="49"/>
      <c r="D386" s="49"/>
      <c r="E386" s="49"/>
      <c r="F386" s="47"/>
      <c r="G386" s="73"/>
      <c r="H386" s="122"/>
      <c r="I386" s="73"/>
      <c r="J386" s="122"/>
      <c r="K386" s="73"/>
      <c r="L386" s="73"/>
      <c r="M386" s="122"/>
      <c r="N386" s="73"/>
      <c r="O386" s="73"/>
      <c r="P386" s="122"/>
      <c r="Q386" s="106"/>
      <c r="R386" s="164"/>
    </row>
    <row r="387" spans="2:18">
      <c r="B387" s="46"/>
      <c r="C387" s="49"/>
      <c r="D387" s="49"/>
      <c r="E387" s="49"/>
      <c r="F387" s="47"/>
      <c r="G387" s="73"/>
      <c r="H387" s="122"/>
      <c r="I387" s="73"/>
      <c r="J387" s="122"/>
      <c r="K387" s="73"/>
      <c r="L387" s="73"/>
      <c r="M387" s="122"/>
      <c r="N387" s="73"/>
      <c r="O387" s="73"/>
      <c r="P387" s="122"/>
      <c r="Q387" s="106"/>
      <c r="R387" s="164"/>
    </row>
    <row r="388" spans="2:18">
      <c r="B388" s="46"/>
      <c r="C388" s="49"/>
      <c r="D388" s="49"/>
      <c r="E388" s="49"/>
      <c r="F388" s="47"/>
      <c r="G388" s="73"/>
      <c r="H388" s="122"/>
      <c r="I388" s="73"/>
      <c r="J388" s="122"/>
      <c r="K388" s="73"/>
      <c r="L388" s="73"/>
      <c r="M388" s="122"/>
      <c r="N388" s="73"/>
      <c r="O388" s="73"/>
      <c r="P388" s="122"/>
      <c r="Q388" s="106"/>
      <c r="R388" s="164"/>
    </row>
    <row r="389" spans="2:18">
      <c r="B389" s="46"/>
      <c r="C389" s="49"/>
      <c r="D389" s="49"/>
      <c r="E389" s="49"/>
      <c r="F389" s="47"/>
      <c r="G389" s="73"/>
      <c r="H389" s="122"/>
      <c r="I389" s="73"/>
      <c r="J389" s="122"/>
      <c r="K389" s="73"/>
      <c r="L389" s="73"/>
      <c r="M389" s="122"/>
      <c r="N389" s="73"/>
      <c r="O389" s="73"/>
      <c r="P389" s="122"/>
      <c r="Q389" s="106"/>
      <c r="R389" s="164"/>
    </row>
    <row r="390" spans="2:18">
      <c r="B390" s="46"/>
      <c r="C390" s="49"/>
      <c r="D390" s="49"/>
      <c r="E390" s="49"/>
      <c r="F390" s="47"/>
      <c r="G390" s="73"/>
      <c r="H390" s="122"/>
      <c r="I390" s="73"/>
      <c r="J390" s="122"/>
      <c r="K390" s="73"/>
      <c r="L390" s="73"/>
      <c r="M390" s="122"/>
      <c r="N390" s="73"/>
      <c r="O390" s="73"/>
      <c r="P390" s="122"/>
      <c r="Q390" s="106"/>
      <c r="R390" s="164"/>
    </row>
    <row r="391" spans="2:18">
      <c r="B391" s="46"/>
      <c r="C391" s="49"/>
      <c r="D391" s="49"/>
      <c r="E391" s="49"/>
      <c r="F391" s="47"/>
      <c r="G391" s="73"/>
      <c r="H391" s="122"/>
      <c r="I391" s="73"/>
      <c r="J391" s="122"/>
      <c r="K391" s="73"/>
      <c r="L391" s="73"/>
      <c r="M391" s="122"/>
      <c r="N391" s="73"/>
      <c r="O391" s="73"/>
      <c r="P391" s="122"/>
      <c r="Q391" s="106"/>
      <c r="R391" s="164"/>
    </row>
    <row r="392" spans="2:18">
      <c r="B392" s="46"/>
      <c r="C392" s="49"/>
      <c r="D392" s="49"/>
      <c r="E392" s="49"/>
      <c r="F392" s="47"/>
      <c r="G392" s="73"/>
      <c r="H392" s="122"/>
      <c r="I392" s="73"/>
      <c r="J392" s="122"/>
      <c r="K392" s="73"/>
      <c r="L392" s="73"/>
      <c r="M392" s="122"/>
      <c r="N392" s="73"/>
      <c r="O392" s="73"/>
      <c r="P392" s="122"/>
      <c r="Q392" s="106"/>
      <c r="R392" s="164"/>
    </row>
    <row r="393" spans="2:18">
      <c r="B393" s="46"/>
      <c r="C393" s="49"/>
      <c r="D393" s="49"/>
      <c r="E393" s="49"/>
      <c r="F393" s="47"/>
      <c r="G393" s="73"/>
      <c r="H393" s="122"/>
      <c r="I393" s="73"/>
      <c r="J393" s="122"/>
      <c r="K393" s="73"/>
      <c r="L393" s="73"/>
      <c r="M393" s="122"/>
      <c r="N393" s="73"/>
      <c r="O393" s="73"/>
      <c r="P393" s="122"/>
      <c r="Q393" s="106"/>
      <c r="R393" s="164"/>
    </row>
    <row r="394" spans="2:18">
      <c r="B394" s="46"/>
      <c r="C394" s="49"/>
      <c r="D394" s="49"/>
      <c r="E394" s="49"/>
      <c r="F394" s="47"/>
      <c r="G394" s="73"/>
      <c r="H394" s="122"/>
      <c r="I394" s="73"/>
      <c r="J394" s="122"/>
      <c r="K394" s="73"/>
      <c r="L394" s="73"/>
      <c r="M394" s="122"/>
      <c r="N394" s="73"/>
      <c r="O394" s="73"/>
      <c r="P394" s="122"/>
      <c r="Q394" s="106"/>
      <c r="R394" s="164"/>
    </row>
    <row r="395" spans="2:18">
      <c r="B395" s="46"/>
      <c r="C395" s="49"/>
      <c r="D395" s="49"/>
      <c r="E395" s="49"/>
      <c r="F395" s="47"/>
      <c r="G395" s="73"/>
      <c r="H395" s="122"/>
      <c r="I395" s="73"/>
      <c r="J395" s="122"/>
      <c r="K395" s="73"/>
      <c r="L395" s="73"/>
      <c r="M395" s="122"/>
      <c r="N395" s="73"/>
      <c r="O395" s="73"/>
      <c r="P395" s="122"/>
      <c r="Q395" s="106"/>
      <c r="R395" s="164"/>
    </row>
    <row r="396" spans="2:18">
      <c r="B396" s="46"/>
      <c r="C396" s="49"/>
      <c r="D396" s="49"/>
      <c r="E396" s="49"/>
      <c r="F396" s="47"/>
      <c r="G396" s="73"/>
      <c r="H396" s="122"/>
      <c r="I396" s="73"/>
      <c r="J396" s="122"/>
      <c r="K396" s="73"/>
      <c r="L396" s="73"/>
      <c r="M396" s="122"/>
      <c r="N396" s="73"/>
      <c r="O396" s="73"/>
      <c r="P396" s="122"/>
      <c r="Q396" s="106"/>
      <c r="R396" s="164"/>
    </row>
    <row r="397" spans="2:18">
      <c r="B397" s="46"/>
      <c r="C397" s="49"/>
      <c r="D397" s="49"/>
      <c r="E397" s="49"/>
      <c r="F397" s="47"/>
      <c r="G397" s="73"/>
      <c r="H397" s="122"/>
      <c r="I397" s="73"/>
      <c r="J397" s="122"/>
      <c r="K397" s="73"/>
      <c r="L397" s="73"/>
      <c r="M397" s="122"/>
      <c r="N397" s="73"/>
      <c r="O397" s="73"/>
      <c r="P397" s="122"/>
      <c r="Q397" s="106"/>
      <c r="R397" s="164"/>
    </row>
    <row r="398" spans="2:18">
      <c r="B398" s="46"/>
      <c r="C398" s="49"/>
      <c r="D398" s="49"/>
      <c r="E398" s="49"/>
      <c r="F398" s="47"/>
      <c r="G398" s="73"/>
      <c r="H398" s="122"/>
      <c r="I398" s="73"/>
      <c r="J398" s="122"/>
      <c r="K398" s="73"/>
      <c r="L398" s="73"/>
      <c r="M398" s="122"/>
      <c r="N398" s="73"/>
      <c r="O398" s="73"/>
      <c r="P398" s="122"/>
      <c r="Q398" s="106"/>
      <c r="R398" s="164"/>
    </row>
    <row r="399" spans="2:18">
      <c r="B399" s="46"/>
      <c r="C399" s="49"/>
      <c r="D399" s="49"/>
      <c r="E399" s="49"/>
      <c r="F399" s="47"/>
      <c r="G399" s="73"/>
      <c r="H399" s="122"/>
      <c r="I399" s="73"/>
      <c r="J399" s="122"/>
      <c r="K399" s="73"/>
      <c r="L399" s="73"/>
      <c r="M399" s="122"/>
      <c r="N399" s="73"/>
      <c r="O399" s="73"/>
      <c r="P399" s="122"/>
      <c r="Q399" s="106"/>
      <c r="R399" s="164"/>
    </row>
    <row r="400" spans="2:18">
      <c r="B400" s="46"/>
      <c r="C400" s="49"/>
      <c r="D400" s="49"/>
      <c r="E400" s="49"/>
      <c r="F400" s="47"/>
      <c r="G400" s="73"/>
      <c r="H400" s="122"/>
      <c r="I400" s="73"/>
      <c r="J400" s="122"/>
      <c r="K400" s="73"/>
      <c r="L400" s="73"/>
      <c r="M400" s="122"/>
      <c r="N400" s="73"/>
      <c r="O400" s="73"/>
      <c r="P400" s="122"/>
      <c r="Q400" s="106"/>
      <c r="R400" s="164"/>
    </row>
    <row r="401" spans="2:18">
      <c r="B401" s="46"/>
      <c r="C401" s="49"/>
      <c r="D401" s="49"/>
      <c r="E401" s="49"/>
      <c r="F401" s="47"/>
      <c r="G401" s="73"/>
      <c r="H401" s="122"/>
      <c r="I401" s="73"/>
      <c r="J401" s="122"/>
      <c r="K401" s="73"/>
      <c r="L401" s="73"/>
      <c r="M401" s="122"/>
      <c r="N401" s="73"/>
      <c r="O401" s="73"/>
      <c r="P401" s="122"/>
      <c r="Q401" s="106"/>
      <c r="R401" s="164"/>
    </row>
    <row r="402" spans="2:18">
      <c r="B402" s="46"/>
      <c r="C402" s="49"/>
      <c r="D402" s="49"/>
      <c r="E402" s="49"/>
      <c r="F402" s="47"/>
      <c r="G402" s="73"/>
      <c r="H402" s="122"/>
      <c r="I402" s="73"/>
      <c r="J402" s="122"/>
      <c r="K402" s="73"/>
      <c r="L402" s="73"/>
      <c r="M402" s="122"/>
      <c r="N402" s="73"/>
      <c r="O402" s="73"/>
      <c r="P402" s="122"/>
      <c r="Q402" s="106"/>
      <c r="R402" s="164"/>
    </row>
    <row r="403" spans="2:18">
      <c r="B403" s="46"/>
      <c r="C403" s="49"/>
      <c r="D403" s="49"/>
      <c r="E403" s="49"/>
      <c r="F403" s="47"/>
      <c r="G403" s="73"/>
      <c r="H403" s="122"/>
      <c r="I403" s="73"/>
      <c r="J403" s="122"/>
      <c r="K403" s="73"/>
      <c r="L403" s="73"/>
      <c r="M403" s="122"/>
      <c r="N403" s="73"/>
      <c r="O403" s="73"/>
      <c r="P403" s="122"/>
      <c r="Q403" s="106"/>
      <c r="R403" s="164"/>
    </row>
    <row r="404" spans="2:18">
      <c r="B404" s="46"/>
      <c r="C404" s="49"/>
      <c r="D404" s="49"/>
      <c r="E404" s="49"/>
      <c r="F404" s="47"/>
      <c r="G404" s="73"/>
      <c r="H404" s="122"/>
      <c r="I404" s="73"/>
      <c r="J404" s="122"/>
      <c r="K404" s="73"/>
      <c r="L404" s="73"/>
      <c r="M404" s="122"/>
      <c r="N404" s="73"/>
      <c r="O404" s="73"/>
      <c r="P404" s="122"/>
      <c r="Q404" s="106"/>
      <c r="R404" s="164"/>
    </row>
    <row r="405" spans="2:18">
      <c r="B405" s="46"/>
      <c r="C405" s="49"/>
      <c r="D405" s="49"/>
      <c r="E405" s="49"/>
      <c r="F405" s="47"/>
      <c r="G405" s="73"/>
      <c r="H405" s="122"/>
      <c r="I405" s="73"/>
      <c r="J405" s="122"/>
      <c r="K405" s="73"/>
      <c r="L405" s="73"/>
      <c r="M405" s="122"/>
      <c r="N405" s="73"/>
      <c r="O405" s="73"/>
      <c r="P405" s="122"/>
      <c r="Q405" s="106"/>
      <c r="R405" s="164"/>
    </row>
    <row r="406" spans="2:18">
      <c r="B406" s="46"/>
      <c r="C406" s="49"/>
      <c r="D406" s="49"/>
      <c r="E406" s="49"/>
      <c r="F406" s="47"/>
      <c r="G406" s="73"/>
      <c r="H406" s="122"/>
      <c r="I406" s="73"/>
      <c r="J406" s="122"/>
      <c r="K406" s="73"/>
      <c r="L406" s="73"/>
      <c r="M406" s="122"/>
      <c r="N406" s="73"/>
      <c r="O406" s="73"/>
      <c r="P406" s="122"/>
      <c r="Q406" s="106"/>
      <c r="R406" s="164"/>
    </row>
    <row r="407" spans="2:18">
      <c r="B407" s="46"/>
      <c r="C407" s="49"/>
      <c r="D407" s="49"/>
      <c r="E407" s="49"/>
      <c r="F407" s="47"/>
      <c r="G407" s="73"/>
      <c r="H407" s="122"/>
      <c r="I407" s="73"/>
      <c r="J407" s="122"/>
      <c r="K407" s="73"/>
      <c r="L407" s="73"/>
      <c r="M407" s="122"/>
      <c r="N407" s="73"/>
      <c r="O407" s="73"/>
      <c r="P407" s="122"/>
      <c r="Q407" s="106"/>
      <c r="R407" s="164"/>
    </row>
    <row r="408" spans="2:18">
      <c r="B408" s="46"/>
      <c r="C408" s="49"/>
      <c r="D408" s="49"/>
      <c r="E408" s="49"/>
      <c r="F408" s="47"/>
      <c r="G408" s="73"/>
      <c r="H408" s="122"/>
      <c r="I408" s="73"/>
      <c r="J408" s="122"/>
      <c r="K408" s="73"/>
      <c r="L408" s="73"/>
      <c r="M408" s="122"/>
      <c r="N408" s="73"/>
      <c r="O408" s="73"/>
      <c r="P408" s="122"/>
      <c r="Q408" s="106"/>
      <c r="R408" s="164"/>
    </row>
    <row r="409" spans="2:18">
      <c r="B409" s="46"/>
      <c r="C409" s="49"/>
      <c r="D409" s="49"/>
      <c r="E409" s="49"/>
      <c r="F409" s="47"/>
      <c r="G409" s="73"/>
      <c r="H409" s="122"/>
      <c r="I409" s="73"/>
      <c r="J409" s="122"/>
      <c r="K409" s="73"/>
      <c r="L409" s="73"/>
      <c r="M409" s="122"/>
      <c r="N409" s="73"/>
      <c r="O409" s="73"/>
      <c r="P409" s="122"/>
      <c r="Q409" s="106"/>
      <c r="R409" s="164"/>
    </row>
    <row r="410" spans="2:18">
      <c r="B410" s="46"/>
      <c r="C410" s="49"/>
      <c r="D410" s="49"/>
      <c r="E410" s="49"/>
      <c r="F410" s="47"/>
      <c r="G410" s="73"/>
      <c r="H410" s="122"/>
      <c r="I410" s="73"/>
      <c r="J410" s="122"/>
      <c r="K410" s="73"/>
      <c r="L410" s="73"/>
      <c r="M410" s="122"/>
      <c r="N410" s="73"/>
      <c r="O410" s="73"/>
      <c r="P410" s="122"/>
      <c r="Q410" s="106"/>
      <c r="R410" s="164"/>
    </row>
    <row r="411" spans="2:18">
      <c r="B411" s="46"/>
      <c r="C411" s="49"/>
      <c r="D411" s="49"/>
      <c r="E411" s="49"/>
      <c r="F411" s="47"/>
      <c r="G411" s="73"/>
      <c r="H411" s="122"/>
      <c r="I411" s="73"/>
      <c r="J411" s="122"/>
      <c r="K411" s="73"/>
      <c r="L411" s="73"/>
      <c r="M411" s="122"/>
      <c r="N411" s="73"/>
      <c r="O411" s="73"/>
      <c r="P411" s="122"/>
      <c r="Q411" s="106"/>
      <c r="R411" s="164"/>
    </row>
    <row r="412" spans="2:18">
      <c r="B412" s="46"/>
      <c r="C412" s="49"/>
      <c r="D412" s="49"/>
      <c r="E412" s="49"/>
      <c r="F412" s="47"/>
      <c r="G412" s="73"/>
      <c r="H412" s="122"/>
      <c r="I412" s="73"/>
      <c r="J412" s="122"/>
      <c r="K412" s="73"/>
      <c r="L412" s="73"/>
      <c r="M412" s="122"/>
      <c r="N412" s="73"/>
      <c r="O412" s="73"/>
      <c r="P412" s="122"/>
      <c r="Q412" s="106"/>
      <c r="R412" s="164"/>
    </row>
    <row r="413" spans="2:18">
      <c r="B413" s="46"/>
      <c r="C413" s="49"/>
      <c r="D413" s="49"/>
      <c r="E413" s="49"/>
      <c r="F413" s="47"/>
      <c r="G413" s="73"/>
      <c r="H413" s="122"/>
      <c r="I413" s="73"/>
      <c r="J413" s="122"/>
      <c r="K413" s="73"/>
      <c r="L413" s="73"/>
      <c r="M413" s="122"/>
      <c r="N413" s="73"/>
      <c r="O413" s="73"/>
      <c r="P413" s="122"/>
      <c r="Q413" s="106"/>
      <c r="R413" s="164"/>
    </row>
    <row r="414" spans="2:18">
      <c r="B414" s="46"/>
      <c r="C414" s="49"/>
      <c r="D414" s="49"/>
      <c r="E414" s="49"/>
      <c r="F414" s="47"/>
      <c r="G414" s="73"/>
      <c r="H414" s="122"/>
      <c r="I414" s="73"/>
      <c r="J414" s="122"/>
      <c r="K414" s="73"/>
      <c r="L414" s="73"/>
      <c r="M414" s="122"/>
      <c r="N414" s="73"/>
      <c r="O414" s="73"/>
      <c r="P414" s="122"/>
      <c r="Q414" s="106"/>
      <c r="R414" s="164"/>
    </row>
    <row r="415" spans="2:18">
      <c r="B415" s="46"/>
      <c r="C415" s="49"/>
      <c r="D415" s="49"/>
      <c r="E415" s="49"/>
      <c r="F415" s="47"/>
      <c r="G415" s="73"/>
      <c r="H415" s="122"/>
      <c r="I415" s="73"/>
      <c r="J415" s="122"/>
      <c r="K415" s="73"/>
      <c r="L415" s="73"/>
      <c r="M415" s="122"/>
      <c r="N415" s="73"/>
      <c r="O415" s="73"/>
      <c r="P415" s="122"/>
      <c r="Q415" s="106"/>
      <c r="R415" s="164"/>
    </row>
    <row r="416" spans="2:18">
      <c r="B416" s="46"/>
      <c r="C416" s="49"/>
      <c r="D416" s="49"/>
      <c r="E416" s="49"/>
      <c r="F416" s="47"/>
      <c r="G416" s="73"/>
      <c r="H416" s="122"/>
      <c r="I416" s="73"/>
      <c r="J416" s="122"/>
      <c r="K416" s="73"/>
      <c r="L416" s="73"/>
      <c r="M416" s="122"/>
      <c r="N416" s="73"/>
      <c r="O416" s="73"/>
      <c r="P416" s="122"/>
      <c r="Q416" s="106"/>
      <c r="R416" s="164"/>
    </row>
    <row r="417" spans="2:18">
      <c r="B417" s="46"/>
      <c r="C417" s="49"/>
      <c r="D417" s="49"/>
      <c r="E417" s="49"/>
      <c r="F417" s="47"/>
      <c r="G417" s="73"/>
      <c r="H417" s="122"/>
      <c r="I417" s="73"/>
      <c r="J417" s="122"/>
      <c r="K417" s="73"/>
      <c r="L417" s="73"/>
      <c r="M417" s="122"/>
      <c r="N417" s="73"/>
      <c r="O417" s="73"/>
      <c r="P417" s="122"/>
      <c r="Q417" s="106"/>
      <c r="R417" s="164"/>
    </row>
    <row r="418" spans="2:18">
      <c r="B418" s="46"/>
      <c r="C418" s="49"/>
      <c r="D418" s="49"/>
      <c r="E418" s="49"/>
      <c r="F418" s="47"/>
      <c r="G418" s="73"/>
      <c r="H418" s="122"/>
      <c r="I418" s="73"/>
      <c r="J418" s="122"/>
      <c r="K418" s="73"/>
      <c r="L418" s="73"/>
      <c r="M418" s="122"/>
      <c r="N418" s="73"/>
      <c r="O418" s="73"/>
      <c r="P418" s="122"/>
      <c r="Q418" s="106"/>
      <c r="R418" s="164"/>
    </row>
    <row r="419" spans="2:18">
      <c r="B419" s="46"/>
      <c r="C419" s="49"/>
      <c r="D419" s="49"/>
      <c r="E419" s="49"/>
      <c r="F419" s="47"/>
      <c r="G419" s="73"/>
      <c r="H419" s="122"/>
      <c r="I419" s="73"/>
      <c r="J419" s="122"/>
      <c r="K419" s="73"/>
      <c r="L419" s="73"/>
      <c r="M419" s="122"/>
      <c r="N419" s="73"/>
      <c r="O419" s="73"/>
      <c r="P419" s="122"/>
      <c r="Q419" s="106"/>
      <c r="R419" s="164"/>
    </row>
    <row r="420" spans="2:18">
      <c r="B420" s="46"/>
      <c r="C420" s="49"/>
      <c r="D420" s="49"/>
      <c r="E420" s="49"/>
      <c r="F420" s="47"/>
      <c r="G420" s="73"/>
      <c r="H420" s="122"/>
      <c r="I420" s="73"/>
      <c r="J420" s="122"/>
      <c r="K420" s="73"/>
      <c r="L420" s="73"/>
      <c r="M420" s="122"/>
      <c r="N420" s="73"/>
      <c r="O420" s="73"/>
      <c r="P420" s="122"/>
      <c r="Q420" s="106"/>
      <c r="R420" s="164"/>
    </row>
    <row r="421" spans="2:18">
      <c r="B421" s="46"/>
      <c r="C421" s="49"/>
      <c r="D421" s="49"/>
      <c r="E421" s="49"/>
      <c r="F421" s="47"/>
      <c r="G421" s="73"/>
      <c r="H421" s="122"/>
      <c r="I421" s="73"/>
      <c r="J421" s="122"/>
      <c r="K421" s="73"/>
      <c r="L421" s="73"/>
      <c r="M421" s="122"/>
      <c r="N421" s="73"/>
      <c r="O421" s="73"/>
      <c r="P421" s="122"/>
      <c r="Q421" s="106"/>
      <c r="R421" s="164"/>
    </row>
    <row r="422" spans="2:18">
      <c r="B422" s="46"/>
      <c r="C422" s="49"/>
      <c r="D422" s="49"/>
      <c r="E422" s="49"/>
      <c r="F422" s="47"/>
      <c r="G422" s="73"/>
      <c r="H422" s="122"/>
      <c r="I422" s="73"/>
      <c r="J422" s="122"/>
      <c r="K422" s="73"/>
      <c r="L422" s="73"/>
      <c r="M422" s="122"/>
      <c r="N422" s="73"/>
      <c r="O422" s="73"/>
      <c r="P422" s="122"/>
      <c r="Q422" s="106"/>
      <c r="R422" s="164"/>
    </row>
    <row r="423" spans="2:18">
      <c r="B423" s="46"/>
      <c r="C423" s="49"/>
      <c r="D423" s="49"/>
      <c r="E423" s="49"/>
      <c r="F423" s="47"/>
      <c r="G423" s="73"/>
      <c r="H423" s="122"/>
      <c r="I423" s="73"/>
      <c r="J423" s="122"/>
      <c r="K423" s="73"/>
      <c r="L423" s="73"/>
      <c r="M423" s="122"/>
      <c r="N423" s="73"/>
      <c r="O423" s="73"/>
      <c r="P423" s="122"/>
      <c r="Q423" s="106"/>
      <c r="R423" s="164"/>
    </row>
    <row r="424" spans="2:18">
      <c r="B424" s="46"/>
      <c r="C424" s="49"/>
      <c r="D424" s="49"/>
      <c r="E424" s="49"/>
      <c r="F424" s="47"/>
      <c r="G424" s="73"/>
      <c r="H424" s="122"/>
      <c r="I424" s="73"/>
      <c r="J424" s="122"/>
      <c r="K424" s="73"/>
      <c r="L424" s="73"/>
      <c r="M424" s="122"/>
      <c r="N424" s="73"/>
      <c r="O424" s="73"/>
      <c r="P424" s="122"/>
      <c r="Q424" s="106"/>
      <c r="R424" s="164"/>
    </row>
    <row r="425" spans="2:18">
      <c r="B425" s="46"/>
      <c r="C425" s="49"/>
      <c r="D425" s="49"/>
      <c r="E425" s="49"/>
      <c r="F425" s="47"/>
      <c r="G425" s="73"/>
      <c r="H425" s="122"/>
      <c r="I425" s="73"/>
      <c r="J425" s="122"/>
      <c r="K425" s="73"/>
      <c r="L425" s="73"/>
      <c r="M425" s="122"/>
      <c r="N425" s="73"/>
      <c r="O425" s="73"/>
      <c r="P425" s="122"/>
      <c r="Q425" s="106"/>
      <c r="R425" s="164"/>
    </row>
    <row r="426" spans="2:18">
      <c r="B426" s="46"/>
      <c r="C426" s="49"/>
      <c r="D426" s="49"/>
      <c r="E426" s="49"/>
      <c r="F426" s="47"/>
      <c r="G426" s="73"/>
      <c r="H426" s="122"/>
      <c r="I426" s="73"/>
      <c r="J426" s="122"/>
      <c r="K426" s="73"/>
      <c r="L426" s="73"/>
      <c r="M426" s="122"/>
      <c r="N426" s="73"/>
      <c r="O426" s="73"/>
      <c r="P426" s="122"/>
      <c r="Q426" s="106"/>
      <c r="R426" s="164"/>
    </row>
    <row r="427" spans="2:18">
      <c r="B427" s="46"/>
      <c r="C427" s="49"/>
      <c r="D427" s="49"/>
      <c r="E427" s="49"/>
      <c r="F427" s="47"/>
      <c r="G427" s="73"/>
      <c r="H427" s="122"/>
      <c r="I427" s="73"/>
      <c r="J427" s="122"/>
      <c r="K427" s="73"/>
      <c r="L427" s="73"/>
      <c r="M427" s="122"/>
      <c r="N427" s="73"/>
      <c r="O427" s="73"/>
      <c r="P427" s="122"/>
      <c r="Q427" s="106"/>
      <c r="R427" s="164"/>
    </row>
    <row r="428" spans="2:18">
      <c r="B428" s="46"/>
      <c r="C428" s="49"/>
      <c r="D428" s="49"/>
      <c r="E428" s="49"/>
      <c r="F428" s="47"/>
      <c r="G428" s="73"/>
      <c r="H428" s="122"/>
      <c r="I428" s="73"/>
      <c r="J428" s="122"/>
      <c r="K428" s="73"/>
      <c r="L428" s="73"/>
      <c r="M428" s="122"/>
      <c r="N428" s="73"/>
      <c r="O428" s="73"/>
      <c r="P428" s="122"/>
      <c r="Q428" s="106"/>
      <c r="R428" s="164"/>
    </row>
    <row r="429" spans="2:18">
      <c r="B429" s="46"/>
      <c r="C429" s="49"/>
      <c r="D429" s="49"/>
      <c r="E429" s="49"/>
      <c r="F429" s="47"/>
      <c r="G429" s="73"/>
      <c r="H429" s="122"/>
      <c r="I429" s="73"/>
      <c r="J429" s="122"/>
      <c r="K429" s="73"/>
      <c r="L429" s="73"/>
      <c r="M429" s="122"/>
      <c r="N429" s="73"/>
      <c r="O429" s="73"/>
      <c r="P429" s="122"/>
      <c r="Q429" s="106"/>
      <c r="R429" s="164"/>
    </row>
    <row r="430" spans="2:18">
      <c r="B430" s="46"/>
      <c r="C430" s="49"/>
      <c r="D430" s="49"/>
      <c r="E430" s="49"/>
      <c r="F430" s="47"/>
      <c r="G430" s="73"/>
      <c r="H430" s="122"/>
      <c r="I430" s="73"/>
      <c r="J430" s="122"/>
      <c r="K430" s="73"/>
      <c r="L430" s="73"/>
      <c r="M430" s="122"/>
      <c r="N430" s="73"/>
      <c r="O430" s="73"/>
      <c r="P430" s="122"/>
      <c r="Q430" s="106"/>
      <c r="R430" s="164"/>
    </row>
    <row r="431" spans="2:18">
      <c r="B431" s="46"/>
      <c r="C431" s="49"/>
      <c r="D431" s="49"/>
      <c r="E431" s="49"/>
      <c r="F431" s="47"/>
      <c r="G431" s="73"/>
      <c r="H431" s="122"/>
      <c r="I431" s="73"/>
      <c r="J431" s="122"/>
      <c r="K431" s="73"/>
      <c r="L431" s="73"/>
      <c r="M431" s="122"/>
      <c r="N431" s="73"/>
      <c r="O431" s="73"/>
      <c r="P431" s="122"/>
      <c r="Q431" s="106"/>
      <c r="R431" s="164"/>
    </row>
    <row r="432" spans="2:18">
      <c r="B432" s="46"/>
      <c r="C432" s="49"/>
      <c r="D432" s="49"/>
      <c r="E432" s="49"/>
      <c r="F432" s="47"/>
      <c r="G432" s="73"/>
      <c r="H432" s="122"/>
      <c r="I432" s="73"/>
      <c r="J432" s="122"/>
      <c r="K432" s="73"/>
      <c r="L432" s="73"/>
      <c r="M432" s="122"/>
      <c r="N432" s="73"/>
      <c r="O432" s="73"/>
      <c r="P432" s="122"/>
      <c r="Q432" s="106"/>
      <c r="R432" s="164"/>
    </row>
    <row r="433" spans="2:18">
      <c r="B433" s="46"/>
      <c r="C433" s="49"/>
      <c r="D433" s="49"/>
      <c r="E433" s="49"/>
      <c r="F433" s="47"/>
      <c r="G433" s="73"/>
      <c r="H433" s="122"/>
      <c r="I433" s="73"/>
      <c r="J433" s="122"/>
      <c r="K433" s="73"/>
      <c r="L433" s="73"/>
      <c r="M433" s="122"/>
      <c r="N433" s="73"/>
      <c r="O433" s="73"/>
      <c r="P433" s="122"/>
      <c r="Q433" s="106"/>
      <c r="R433" s="164"/>
    </row>
    <row r="434" spans="2:18">
      <c r="B434" s="46"/>
      <c r="C434" s="49"/>
      <c r="D434" s="49"/>
      <c r="E434" s="49"/>
      <c r="F434" s="47"/>
      <c r="G434" s="73"/>
      <c r="H434" s="122"/>
      <c r="I434" s="73"/>
      <c r="J434" s="122"/>
      <c r="K434" s="73"/>
      <c r="L434" s="73"/>
      <c r="M434" s="122"/>
      <c r="N434" s="73"/>
      <c r="O434" s="73"/>
      <c r="P434" s="122"/>
      <c r="Q434" s="106"/>
      <c r="R434" s="164"/>
    </row>
    <row r="435" spans="2:18">
      <c r="B435" s="46"/>
      <c r="C435" s="49"/>
      <c r="D435" s="49"/>
      <c r="E435" s="49"/>
      <c r="F435" s="47"/>
      <c r="G435" s="73"/>
      <c r="H435" s="122"/>
      <c r="I435" s="73"/>
      <c r="J435" s="122"/>
      <c r="K435" s="73"/>
      <c r="L435" s="73"/>
      <c r="M435" s="122"/>
      <c r="N435" s="73"/>
      <c r="O435" s="73"/>
      <c r="P435" s="122"/>
      <c r="Q435" s="106"/>
      <c r="R435" s="164"/>
    </row>
    <row r="436" spans="2:18">
      <c r="B436" s="46"/>
      <c r="C436" s="49"/>
      <c r="D436" s="49"/>
      <c r="E436" s="49"/>
      <c r="F436" s="47"/>
      <c r="G436" s="73"/>
      <c r="H436" s="122"/>
      <c r="I436" s="73"/>
      <c r="J436" s="122"/>
      <c r="K436" s="73"/>
      <c r="L436" s="73"/>
      <c r="M436" s="122"/>
      <c r="N436" s="73"/>
      <c r="O436" s="73"/>
      <c r="P436" s="122"/>
      <c r="Q436" s="106"/>
      <c r="R436" s="164"/>
    </row>
    <row r="437" spans="2:18">
      <c r="B437" s="46"/>
      <c r="C437" s="49"/>
      <c r="D437" s="49"/>
      <c r="E437" s="49"/>
      <c r="F437" s="47"/>
      <c r="G437" s="73"/>
      <c r="H437" s="122"/>
      <c r="I437" s="73"/>
      <c r="J437" s="122"/>
      <c r="K437" s="73"/>
      <c r="L437" s="73"/>
      <c r="M437" s="122"/>
      <c r="N437" s="73"/>
      <c r="O437" s="73"/>
      <c r="P437" s="122"/>
      <c r="Q437" s="106"/>
      <c r="R437" s="164"/>
    </row>
    <row r="438" spans="2:18">
      <c r="B438" s="46"/>
      <c r="C438" s="49"/>
      <c r="D438" s="49"/>
      <c r="E438" s="49"/>
      <c r="F438" s="47"/>
      <c r="G438" s="73"/>
      <c r="H438" s="122"/>
      <c r="I438" s="73"/>
      <c r="J438" s="122"/>
      <c r="K438" s="73"/>
      <c r="L438" s="73"/>
      <c r="M438" s="122"/>
      <c r="N438" s="73"/>
      <c r="O438" s="73"/>
      <c r="P438" s="122"/>
      <c r="Q438" s="106"/>
      <c r="R438" s="164"/>
    </row>
    <row r="439" spans="2:18">
      <c r="B439" s="46"/>
      <c r="C439" s="49"/>
      <c r="D439" s="49"/>
      <c r="E439" s="49"/>
      <c r="F439" s="47"/>
      <c r="G439" s="73"/>
      <c r="H439" s="122"/>
      <c r="I439" s="73"/>
      <c r="J439" s="122"/>
      <c r="K439" s="73"/>
      <c r="L439" s="73"/>
      <c r="M439" s="122"/>
      <c r="N439" s="73"/>
      <c r="O439" s="73"/>
      <c r="P439" s="122"/>
      <c r="Q439" s="106"/>
      <c r="R439" s="164"/>
    </row>
    <row r="440" spans="2:18">
      <c r="B440" s="46"/>
      <c r="C440" s="49"/>
      <c r="D440" s="49"/>
      <c r="E440" s="49"/>
      <c r="F440" s="47"/>
      <c r="G440" s="73"/>
      <c r="H440" s="122"/>
      <c r="I440" s="73"/>
      <c r="J440" s="122"/>
      <c r="K440" s="73"/>
      <c r="L440" s="73"/>
      <c r="M440" s="122"/>
      <c r="N440" s="73"/>
      <c r="O440" s="73"/>
      <c r="P440" s="122"/>
      <c r="Q440" s="106"/>
      <c r="R440" s="164"/>
    </row>
    <row r="441" spans="2:18">
      <c r="B441" s="46"/>
      <c r="C441" s="49"/>
      <c r="D441" s="49"/>
      <c r="E441" s="49"/>
      <c r="F441" s="47"/>
      <c r="G441" s="73"/>
      <c r="H441" s="122"/>
      <c r="I441" s="73"/>
      <c r="J441" s="122"/>
      <c r="K441" s="73"/>
      <c r="L441" s="73"/>
      <c r="M441" s="122"/>
      <c r="N441" s="73"/>
      <c r="O441" s="73"/>
      <c r="P441" s="122"/>
      <c r="Q441" s="106"/>
      <c r="R441" s="164"/>
    </row>
    <row r="442" spans="2:18">
      <c r="B442" s="46"/>
      <c r="C442" s="49"/>
      <c r="D442" s="49"/>
      <c r="E442" s="49"/>
      <c r="F442" s="47"/>
      <c r="G442" s="73"/>
      <c r="H442" s="122"/>
      <c r="I442" s="73"/>
      <c r="J442" s="122"/>
      <c r="K442" s="73"/>
      <c r="L442" s="73"/>
      <c r="M442" s="122"/>
      <c r="N442" s="73"/>
      <c r="O442" s="73"/>
      <c r="P442" s="122"/>
      <c r="Q442" s="106"/>
      <c r="R442" s="164"/>
    </row>
    <row r="443" spans="2:18">
      <c r="B443" s="46"/>
      <c r="C443" s="49"/>
      <c r="D443" s="49"/>
      <c r="E443" s="49"/>
      <c r="F443" s="47"/>
      <c r="G443" s="73"/>
      <c r="H443" s="122"/>
      <c r="I443" s="73"/>
      <c r="J443" s="122"/>
      <c r="K443" s="73"/>
      <c r="L443" s="73"/>
      <c r="M443" s="122"/>
      <c r="N443" s="73"/>
      <c r="O443" s="73"/>
      <c r="P443" s="122"/>
      <c r="Q443" s="106"/>
      <c r="R443" s="164"/>
    </row>
    <row r="444" spans="2:18">
      <c r="B444" s="46"/>
      <c r="C444" s="49"/>
      <c r="D444" s="49"/>
      <c r="E444" s="49"/>
      <c r="F444" s="47"/>
      <c r="G444" s="73"/>
      <c r="H444" s="122"/>
      <c r="I444" s="73"/>
      <c r="J444" s="122"/>
      <c r="K444" s="73"/>
      <c r="L444" s="73"/>
      <c r="M444" s="122"/>
      <c r="N444" s="73"/>
      <c r="O444" s="73"/>
      <c r="P444" s="122"/>
      <c r="Q444" s="106"/>
      <c r="R444" s="164"/>
    </row>
    <row r="445" spans="2:18">
      <c r="B445" s="46"/>
      <c r="C445" s="49"/>
      <c r="D445" s="49"/>
      <c r="E445" s="49"/>
      <c r="F445" s="47"/>
      <c r="G445" s="73"/>
      <c r="H445" s="122"/>
      <c r="I445" s="73"/>
      <c r="J445" s="122"/>
      <c r="K445" s="73"/>
      <c r="L445" s="73"/>
      <c r="M445" s="122"/>
      <c r="N445" s="73"/>
      <c r="O445" s="73"/>
      <c r="P445" s="122"/>
      <c r="Q445" s="106"/>
      <c r="R445" s="164"/>
    </row>
    <row r="446" spans="2:18">
      <c r="B446" s="46"/>
      <c r="C446" s="49"/>
      <c r="D446" s="49"/>
      <c r="E446" s="49"/>
      <c r="F446" s="47"/>
      <c r="G446" s="73"/>
      <c r="H446" s="122"/>
      <c r="I446" s="73"/>
      <c r="J446" s="122"/>
      <c r="K446" s="73"/>
      <c r="L446" s="73"/>
      <c r="M446" s="122"/>
      <c r="N446" s="73"/>
      <c r="O446" s="73"/>
      <c r="P446" s="122"/>
      <c r="Q446" s="106"/>
      <c r="R446" s="164"/>
    </row>
    <row r="447" spans="2:18">
      <c r="B447" s="46"/>
      <c r="C447" s="49"/>
      <c r="D447" s="49"/>
      <c r="E447" s="49"/>
      <c r="F447" s="47"/>
      <c r="G447" s="73"/>
      <c r="H447" s="122"/>
      <c r="I447" s="73"/>
      <c r="J447" s="122"/>
      <c r="K447" s="73"/>
      <c r="L447" s="73"/>
      <c r="M447" s="122"/>
      <c r="N447" s="73"/>
      <c r="O447" s="73"/>
      <c r="P447" s="122"/>
      <c r="Q447" s="106"/>
      <c r="R447" s="164"/>
    </row>
    <row r="448" spans="2:18">
      <c r="B448" s="46"/>
      <c r="C448" s="49"/>
      <c r="D448" s="49"/>
      <c r="E448" s="49"/>
      <c r="F448" s="47"/>
      <c r="G448" s="73"/>
      <c r="H448" s="122"/>
      <c r="I448" s="73"/>
      <c r="J448" s="122"/>
      <c r="K448" s="73"/>
      <c r="L448" s="73"/>
      <c r="M448" s="122"/>
      <c r="N448" s="73"/>
      <c r="O448" s="73"/>
      <c r="P448" s="122"/>
      <c r="Q448" s="106"/>
      <c r="R448" s="164"/>
    </row>
    <row r="449" spans="2:18">
      <c r="B449" s="46"/>
      <c r="C449" s="49"/>
      <c r="D449" s="49"/>
      <c r="E449" s="49"/>
      <c r="F449" s="47"/>
      <c r="G449" s="73"/>
      <c r="H449" s="122"/>
      <c r="I449" s="73"/>
      <c r="J449" s="122"/>
      <c r="K449" s="73"/>
      <c r="L449" s="73"/>
      <c r="M449" s="122"/>
      <c r="N449" s="73"/>
      <c r="O449" s="73"/>
      <c r="P449" s="122"/>
      <c r="Q449" s="106"/>
      <c r="R449" s="164"/>
    </row>
    <row r="450" spans="2:18">
      <c r="B450" s="46"/>
      <c r="C450" s="49"/>
      <c r="D450" s="49"/>
      <c r="E450" s="49"/>
      <c r="F450" s="47"/>
      <c r="G450" s="73"/>
      <c r="H450" s="122"/>
      <c r="I450" s="73"/>
      <c r="J450" s="122"/>
      <c r="K450" s="73"/>
      <c r="L450" s="73"/>
      <c r="M450" s="122"/>
      <c r="N450" s="73"/>
      <c r="O450" s="73"/>
      <c r="P450" s="122"/>
      <c r="Q450" s="106"/>
      <c r="R450" s="164"/>
    </row>
    <row r="451" spans="2:18">
      <c r="B451" s="46"/>
      <c r="C451" s="49"/>
      <c r="D451" s="49"/>
      <c r="E451" s="49"/>
      <c r="F451" s="47"/>
      <c r="G451" s="73"/>
      <c r="H451" s="122"/>
      <c r="I451" s="73"/>
      <c r="J451" s="122"/>
      <c r="K451" s="73"/>
      <c r="L451" s="73"/>
      <c r="M451" s="122"/>
      <c r="N451" s="73"/>
      <c r="O451" s="73"/>
      <c r="P451" s="122"/>
      <c r="Q451" s="106"/>
      <c r="R451" s="164"/>
    </row>
    <row r="452" spans="2:18">
      <c r="B452" s="46"/>
      <c r="C452" s="49"/>
      <c r="D452" s="49"/>
      <c r="E452" s="49"/>
      <c r="F452" s="47"/>
      <c r="G452" s="73"/>
      <c r="H452" s="122"/>
      <c r="I452" s="73"/>
      <c r="J452" s="122"/>
      <c r="K452" s="73"/>
      <c r="L452" s="73"/>
      <c r="M452" s="122"/>
      <c r="N452" s="73"/>
      <c r="O452" s="73"/>
      <c r="P452" s="122"/>
      <c r="Q452" s="106"/>
      <c r="R452" s="164"/>
    </row>
    <row r="453" spans="2:18">
      <c r="B453" s="46"/>
      <c r="C453" s="49"/>
      <c r="D453" s="49"/>
      <c r="E453" s="49"/>
      <c r="F453" s="47"/>
      <c r="G453" s="73"/>
      <c r="H453" s="122"/>
      <c r="I453" s="73"/>
      <c r="J453" s="122"/>
      <c r="K453" s="73"/>
      <c r="L453" s="73"/>
      <c r="M453" s="122"/>
      <c r="N453" s="73"/>
      <c r="O453" s="73"/>
      <c r="P453" s="122"/>
      <c r="Q453" s="106"/>
      <c r="R453" s="164"/>
    </row>
    <row r="454" spans="2:18">
      <c r="B454" s="46"/>
      <c r="C454" s="49"/>
      <c r="D454" s="49"/>
      <c r="E454" s="49"/>
      <c r="F454" s="47"/>
      <c r="G454" s="73"/>
      <c r="H454" s="122"/>
      <c r="I454" s="73"/>
      <c r="J454" s="122"/>
      <c r="K454" s="73"/>
      <c r="L454" s="73"/>
      <c r="M454" s="122"/>
      <c r="N454" s="73"/>
      <c r="O454" s="73"/>
      <c r="P454" s="122"/>
      <c r="Q454" s="106"/>
      <c r="R454" s="164"/>
    </row>
    <row r="455" spans="2:18">
      <c r="B455" s="46"/>
      <c r="C455" s="49"/>
      <c r="D455" s="49"/>
      <c r="E455" s="49"/>
      <c r="F455" s="47"/>
      <c r="G455" s="73"/>
      <c r="H455" s="122"/>
      <c r="I455" s="73"/>
      <c r="J455" s="122"/>
      <c r="K455" s="73"/>
      <c r="L455" s="73"/>
      <c r="M455" s="122"/>
      <c r="N455" s="73"/>
      <c r="O455" s="73"/>
      <c r="P455" s="122"/>
      <c r="Q455" s="106"/>
      <c r="R455" s="164"/>
    </row>
    <row r="456" spans="2:18">
      <c r="B456" s="46"/>
      <c r="C456" s="49"/>
      <c r="D456" s="49"/>
      <c r="E456" s="49"/>
      <c r="F456" s="47"/>
      <c r="G456" s="73"/>
      <c r="H456" s="122"/>
      <c r="I456" s="73"/>
      <c r="J456" s="122"/>
      <c r="K456" s="73"/>
      <c r="L456" s="73"/>
      <c r="M456" s="122"/>
      <c r="N456" s="73"/>
      <c r="O456" s="73"/>
      <c r="P456" s="122"/>
      <c r="Q456" s="106"/>
      <c r="R456" s="164"/>
    </row>
    <row r="457" spans="2:18">
      <c r="B457" s="46"/>
      <c r="C457" s="49"/>
      <c r="D457" s="49"/>
      <c r="E457" s="49"/>
      <c r="F457" s="47"/>
      <c r="G457" s="73"/>
      <c r="H457" s="122"/>
      <c r="I457" s="73"/>
      <c r="J457" s="122"/>
      <c r="K457" s="73"/>
      <c r="L457" s="73"/>
      <c r="M457" s="122"/>
      <c r="N457" s="73"/>
      <c r="O457" s="73"/>
      <c r="P457" s="122"/>
      <c r="Q457" s="106"/>
      <c r="R457" s="164"/>
    </row>
    <row r="458" spans="2:18">
      <c r="B458" s="46"/>
      <c r="C458" s="49"/>
      <c r="D458" s="49"/>
      <c r="E458" s="49"/>
      <c r="F458" s="47"/>
      <c r="G458" s="73"/>
      <c r="H458" s="122"/>
      <c r="I458" s="73"/>
      <c r="J458" s="122"/>
      <c r="K458" s="73"/>
      <c r="L458" s="73"/>
      <c r="M458" s="122"/>
      <c r="N458" s="73"/>
      <c r="O458" s="73"/>
      <c r="P458" s="122"/>
      <c r="Q458" s="106"/>
      <c r="R458" s="164"/>
    </row>
    <row r="459" spans="2:18">
      <c r="B459" s="46"/>
      <c r="C459" s="49"/>
      <c r="D459" s="49"/>
      <c r="E459" s="49"/>
      <c r="F459" s="47"/>
      <c r="G459" s="73"/>
      <c r="H459" s="122"/>
      <c r="I459" s="73"/>
      <c r="J459" s="122"/>
      <c r="K459" s="73"/>
      <c r="L459" s="73"/>
      <c r="M459" s="122"/>
      <c r="N459" s="73"/>
      <c r="O459" s="73"/>
      <c r="P459" s="122"/>
      <c r="Q459" s="106"/>
      <c r="R459" s="164"/>
    </row>
    <row r="460" spans="2:18">
      <c r="B460" s="46"/>
      <c r="C460" s="49"/>
      <c r="D460" s="49"/>
      <c r="E460" s="49"/>
      <c r="F460" s="47"/>
      <c r="G460" s="73"/>
      <c r="H460" s="122"/>
      <c r="I460" s="73"/>
      <c r="J460" s="122"/>
      <c r="K460" s="73"/>
      <c r="L460" s="73"/>
      <c r="M460" s="122"/>
      <c r="N460" s="73"/>
      <c r="O460" s="73"/>
      <c r="P460" s="122"/>
      <c r="Q460" s="106"/>
      <c r="R460" s="164"/>
    </row>
    <row r="461" spans="2:18">
      <c r="B461" s="46"/>
      <c r="C461" s="49"/>
      <c r="D461" s="49"/>
      <c r="E461" s="49"/>
      <c r="F461" s="47"/>
      <c r="G461" s="73"/>
      <c r="H461" s="122"/>
      <c r="I461" s="73"/>
      <c r="J461" s="122"/>
      <c r="K461" s="73"/>
      <c r="L461" s="73"/>
      <c r="M461" s="122"/>
      <c r="N461" s="73"/>
      <c r="O461" s="73"/>
      <c r="P461" s="122"/>
      <c r="Q461" s="106"/>
      <c r="R461" s="164"/>
    </row>
    <row r="462" spans="2:18">
      <c r="B462" s="46"/>
      <c r="C462" s="49"/>
      <c r="D462" s="49"/>
      <c r="E462" s="49"/>
      <c r="F462" s="47"/>
      <c r="G462" s="73"/>
      <c r="H462" s="122"/>
      <c r="I462" s="73"/>
      <c r="J462" s="122"/>
      <c r="K462" s="73"/>
      <c r="L462" s="73"/>
      <c r="M462" s="122"/>
      <c r="N462" s="73"/>
      <c r="O462" s="73"/>
      <c r="P462" s="122"/>
      <c r="Q462" s="106"/>
      <c r="R462" s="164"/>
    </row>
    <row r="463" spans="2:18">
      <c r="Q463" s="28"/>
      <c r="R463" s="165"/>
    </row>
    <row r="464" spans="2:18">
      <c r="Q464" s="28"/>
      <c r="R464" s="165"/>
    </row>
    <row r="465" spans="17:18">
      <c r="Q465" s="28"/>
      <c r="R465" s="165"/>
    </row>
    <row r="466" spans="17:18">
      <c r="Q466" s="28"/>
      <c r="R466" s="165"/>
    </row>
    <row r="467" spans="17:18">
      <c r="Q467" s="28"/>
      <c r="R467" s="165"/>
    </row>
    <row r="468" spans="17:18">
      <c r="Q468" s="28"/>
      <c r="R468" s="165"/>
    </row>
    <row r="469" spans="17:18">
      <c r="Q469" s="28"/>
      <c r="R469" s="165"/>
    </row>
    <row r="470" spans="17:18">
      <c r="Q470" s="28"/>
      <c r="R470" s="165"/>
    </row>
    <row r="471" spans="17:18">
      <c r="Q471" s="28"/>
      <c r="R471" s="165"/>
    </row>
    <row r="472" spans="17:18">
      <c r="Q472" s="28"/>
      <c r="R472" s="165"/>
    </row>
    <row r="473" spans="17:18">
      <c r="Q473" s="28"/>
      <c r="R473" s="165"/>
    </row>
    <row r="474" spans="17:18">
      <c r="Q474" s="28"/>
      <c r="R474" s="165"/>
    </row>
    <row r="475" spans="17:18">
      <c r="Q475" s="28"/>
      <c r="R475" s="165"/>
    </row>
    <row r="476" spans="17:18">
      <c r="Q476" s="28"/>
      <c r="R476" s="165"/>
    </row>
    <row r="477" spans="17:18">
      <c r="Q477" s="28"/>
      <c r="R477" s="165"/>
    </row>
    <row r="478" spans="17:18">
      <c r="Q478" s="28"/>
      <c r="R478" s="165"/>
    </row>
    <row r="479" spans="17:18">
      <c r="Q479" s="28"/>
      <c r="R479" s="165"/>
    </row>
    <row r="480" spans="17:18">
      <c r="Q480" s="28"/>
      <c r="R480" s="165"/>
    </row>
    <row r="481" spans="17:18">
      <c r="Q481" s="28"/>
      <c r="R481" s="165"/>
    </row>
    <row r="482" spans="17:18">
      <c r="Q482" s="28"/>
      <c r="R482" s="165"/>
    </row>
    <row r="483" spans="17:18">
      <c r="Q483" s="28"/>
      <c r="R483" s="165"/>
    </row>
    <row r="484" spans="17:18">
      <c r="Q484" s="28"/>
      <c r="R484" s="165"/>
    </row>
    <row r="485" spans="17:18">
      <c r="Q485" s="28"/>
      <c r="R485" s="165"/>
    </row>
    <row r="486" spans="17:18">
      <c r="Q486" s="28"/>
      <c r="R486" s="165"/>
    </row>
    <row r="487" spans="17:18">
      <c r="Q487" s="28"/>
      <c r="R487" s="165"/>
    </row>
    <row r="488" spans="17:18">
      <c r="Q488" s="28"/>
      <c r="R488" s="165"/>
    </row>
    <row r="489" spans="17:18">
      <c r="Q489" s="28"/>
      <c r="R489" s="165"/>
    </row>
    <row r="490" spans="17:18">
      <c r="Q490" s="28"/>
      <c r="R490" s="165"/>
    </row>
    <row r="491" spans="17:18">
      <c r="Q491" s="28"/>
      <c r="R491" s="165"/>
    </row>
    <row r="492" spans="17:18">
      <c r="Q492" s="28"/>
      <c r="R492" s="165"/>
    </row>
    <row r="493" spans="17:18">
      <c r="Q493" s="28"/>
      <c r="R493" s="165"/>
    </row>
    <row r="494" spans="17:18">
      <c r="Q494" s="28"/>
      <c r="R494" s="165"/>
    </row>
    <row r="495" spans="17:18">
      <c r="Q495" s="28"/>
      <c r="R495" s="165"/>
    </row>
    <row r="496" spans="17:18">
      <c r="Q496" s="28"/>
      <c r="R496" s="165"/>
    </row>
    <row r="497" spans="17:18">
      <c r="Q497" s="28"/>
      <c r="R497" s="165"/>
    </row>
    <row r="498" spans="17:18">
      <c r="Q498" s="28"/>
      <c r="R498" s="165"/>
    </row>
    <row r="499" spans="17:18">
      <c r="Q499" s="28"/>
      <c r="R499" s="165"/>
    </row>
    <row r="500" spans="17:18">
      <c r="Q500" s="28"/>
      <c r="R500" s="165"/>
    </row>
    <row r="501" spans="17:18">
      <c r="Q501" s="28"/>
      <c r="R501" s="165"/>
    </row>
    <row r="502" spans="17:18">
      <c r="Q502" s="28"/>
      <c r="R502" s="165"/>
    </row>
    <row r="503" spans="17:18">
      <c r="Q503" s="28"/>
      <c r="R503" s="165"/>
    </row>
    <row r="504" spans="17:18">
      <c r="Q504" s="28"/>
      <c r="R504" s="165"/>
    </row>
    <row r="505" spans="17:18">
      <c r="Q505" s="28"/>
      <c r="R505" s="165"/>
    </row>
    <row r="506" spans="17:18">
      <c r="Q506" s="28"/>
      <c r="R506" s="165"/>
    </row>
    <row r="507" spans="17:18">
      <c r="Q507" s="28"/>
      <c r="R507" s="165"/>
    </row>
    <row r="508" spans="17:18">
      <c r="Q508" s="28"/>
      <c r="R508" s="165"/>
    </row>
    <row r="509" spans="17:18">
      <c r="Q509" s="28"/>
      <c r="R509" s="165"/>
    </row>
    <row r="510" spans="17:18">
      <c r="Q510" s="28"/>
      <c r="R510" s="165"/>
    </row>
    <row r="511" spans="17:18">
      <c r="Q511" s="28"/>
      <c r="R511" s="165"/>
    </row>
    <row r="512" spans="17:18">
      <c r="Q512" s="28"/>
      <c r="R512" s="165"/>
    </row>
    <row r="513" spans="17:18">
      <c r="Q513" s="28"/>
      <c r="R513" s="165"/>
    </row>
    <row r="514" spans="17:18">
      <c r="Q514" s="28"/>
      <c r="R514" s="165"/>
    </row>
    <row r="515" spans="17:18">
      <c r="Q515" s="28"/>
      <c r="R515" s="165"/>
    </row>
    <row r="516" spans="17:18">
      <c r="Q516" s="28"/>
      <c r="R516" s="165"/>
    </row>
    <row r="517" spans="17:18">
      <c r="Q517" s="28"/>
      <c r="R517" s="165"/>
    </row>
    <row r="518" spans="17:18">
      <c r="Q518" s="28"/>
      <c r="R518" s="165"/>
    </row>
    <row r="519" spans="17:18">
      <c r="Q519" s="28"/>
      <c r="R519" s="165"/>
    </row>
    <row r="520" spans="17:18">
      <c r="Q520" s="28"/>
      <c r="R520" s="165"/>
    </row>
    <row r="521" spans="17:18">
      <c r="Q521" s="28"/>
      <c r="R521" s="165"/>
    </row>
    <row r="522" spans="17:18">
      <c r="Q522" s="28"/>
      <c r="R522" s="165"/>
    </row>
    <row r="523" spans="17:18">
      <c r="Q523" s="28"/>
      <c r="R523" s="165"/>
    </row>
    <row r="524" spans="17:18">
      <c r="Q524" s="28"/>
      <c r="R524" s="165"/>
    </row>
    <row r="525" spans="17:18">
      <c r="Q525" s="28"/>
      <c r="R525" s="165"/>
    </row>
    <row r="526" spans="17:18">
      <c r="Q526" s="28"/>
      <c r="R526" s="165"/>
    </row>
    <row r="527" spans="17:18">
      <c r="Q527" s="28"/>
      <c r="R527" s="165"/>
    </row>
    <row r="528" spans="17:18">
      <c r="Q528" s="28"/>
      <c r="R528" s="165"/>
    </row>
    <row r="529" spans="17:18">
      <c r="Q529" s="28"/>
      <c r="R529" s="165"/>
    </row>
    <row r="530" spans="17:18">
      <c r="Q530" s="28"/>
      <c r="R530" s="165"/>
    </row>
    <row r="531" spans="17:18">
      <c r="Q531" s="28"/>
      <c r="R531" s="165"/>
    </row>
    <row r="532" spans="17:18">
      <c r="Q532" s="28"/>
      <c r="R532" s="165"/>
    </row>
    <row r="533" spans="17:18">
      <c r="Q533" s="28"/>
      <c r="R533" s="165"/>
    </row>
    <row r="534" spans="17:18">
      <c r="Q534" s="28"/>
      <c r="R534" s="165"/>
    </row>
    <row r="535" spans="17:18">
      <c r="Q535" s="28"/>
      <c r="R535" s="165"/>
    </row>
    <row r="536" spans="17:18">
      <c r="Q536" s="28"/>
      <c r="R536" s="165"/>
    </row>
    <row r="537" spans="17:18">
      <c r="Q537" s="28"/>
      <c r="R537" s="165"/>
    </row>
    <row r="538" spans="17:18">
      <c r="Q538" s="28"/>
      <c r="R538" s="165"/>
    </row>
    <row r="539" spans="17:18">
      <c r="Q539" s="28"/>
      <c r="R539" s="165"/>
    </row>
    <row r="540" spans="17:18">
      <c r="Q540" s="28"/>
      <c r="R540" s="165"/>
    </row>
    <row r="541" spans="17:18">
      <c r="Q541" s="28"/>
      <c r="R541" s="165"/>
    </row>
    <row r="542" spans="17:18">
      <c r="Q542" s="28"/>
      <c r="R542" s="165"/>
    </row>
    <row r="543" spans="17:18">
      <c r="Q543" s="28"/>
      <c r="R543" s="165"/>
    </row>
  </sheetData>
  <mergeCells count="166">
    <mergeCell ref="S162:S175"/>
    <mergeCell ref="T162:T175"/>
    <mergeCell ref="S176:S190"/>
    <mergeCell ref="T176:T190"/>
    <mergeCell ref="S191:S203"/>
    <mergeCell ref="T191:T203"/>
    <mergeCell ref="S204:S207"/>
    <mergeCell ref="T204:T207"/>
    <mergeCell ref="S266:T316"/>
    <mergeCell ref="S208:S209"/>
    <mergeCell ref="T208:T209"/>
    <mergeCell ref="S210:S222"/>
    <mergeCell ref="T210:T222"/>
    <mergeCell ref="S223:S238"/>
    <mergeCell ref="T223:T238"/>
    <mergeCell ref="S239:S252"/>
    <mergeCell ref="T239:T252"/>
    <mergeCell ref="S253:S265"/>
    <mergeCell ref="T253:T265"/>
    <mergeCell ref="T100:T113"/>
    <mergeCell ref="S114:S136"/>
    <mergeCell ref="T114:T136"/>
    <mergeCell ref="S137:S140"/>
    <mergeCell ref="T137:T140"/>
    <mergeCell ref="S141:S156"/>
    <mergeCell ref="T141:T156"/>
    <mergeCell ref="S157:S161"/>
    <mergeCell ref="T157:T161"/>
    <mergeCell ref="D4:F4"/>
    <mergeCell ref="L4:N4"/>
    <mergeCell ref="O4:Q4"/>
    <mergeCell ref="L5:N6"/>
    <mergeCell ref="O5:Q6"/>
    <mergeCell ref="H19:H22"/>
    <mergeCell ref="I19:K19"/>
    <mergeCell ref="M19:M22"/>
    <mergeCell ref="O19:Q19"/>
    <mergeCell ref="I20:K20"/>
    <mergeCell ref="B24:B25"/>
    <mergeCell ref="H24:H38"/>
    <mergeCell ref="M24:M38"/>
    <mergeCell ref="B39:B40"/>
    <mergeCell ref="H39:H52"/>
    <mergeCell ref="M39:M52"/>
    <mergeCell ref="O20:Q20"/>
    <mergeCell ref="I21:K21"/>
    <mergeCell ref="O21:Q21"/>
    <mergeCell ref="I22:K22"/>
    <mergeCell ref="O22:Q22"/>
    <mergeCell ref="F23:Q23"/>
    <mergeCell ref="U95:U99"/>
    <mergeCell ref="V95:V99"/>
    <mergeCell ref="W95:W99"/>
    <mergeCell ref="B53:B54"/>
    <mergeCell ref="H53:H66"/>
    <mergeCell ref="M53:M66"/>
    <mergeCell ref="B67:B68"/>
    <mergeCell ref="H67:H84"/>
    <mergeCell ref="M67:M84"/>
    <mergeCell ref="R1:R316"/>
    <mergeCell ref="S1:T18"/>
    <mergeCell ref="S19:S22"/>
    <mergeCell ref="T19:T22"/>
    <mergeCell ref="S24:S38"/>
    <mergeCell ref="T24:T38"/>
    <mergeCell ref="S39:S52"/>
    <mergeCell ref="T39:T52"/>
    <mergeCell ref="S53:S66"/>
    <mergeCell ref="T53:T66"/>
    <mergeCell ref="S67:S84"/>
    <mergeCell ref="T67:T84"/>
    <mergeCell ref="S85:S99"/>
    <mergeCell ref="T85:T99"/>
    <mergeCell ref="S100:S113"/>
    <mergeCell ref="B100:B101"/>
    <mergeCell ref="H100:H113"/>
    <mergeCell ref="M100:M113"/>
    <mergeCell ref="B114:B115"/>
    <mergeCell ref="H114:H136"/>
    <mergeCell ref="M114:M136"/>
    <mergeCell ref="B85:B87"/>
    <mergeCell ref="H85:H99"/>
    <mergeCell ref="M85:M99"/>
    <mergeCell ref="V116:V136"/>
    <mergeCell ref="B137:B138"/>
    <mergeCell ref="H137:H140"/>
    <mergeCell ref="M137:M140"/>
    <mergeCell ref="F138:F139"/>
    <mergeCell ref="G138:G139"/>
    <mergeCell ref="I138:I139"/>
    <mergeCell ref="J138:J139"/>
    <mergeCell ref="K138:K139"/>
    <mergeCell ref="L138:L139"/>
    <mergeCell ref="B157:B158"/>
    <mergeCell ref="B162:B164"/>
    <mergeCell ref="H162:H175"/>
    <mergeCell ref="M162:M175"/>
    <mergeCell ref="B176:B177"/>
    <mergeCell ref="H176:H190"/>
    <mergeCell ref="M176:M190"/>
    <mergeCell ref="N138:N139"/>
    <mergeCell ref="O138:O139"/>
    <mergeCell ref="F157:Q157"/>
    <mergeCell ref="F158:Q158"/>
    <mergeCell ref="F159:Q159"/>
    <mergeCell ref="F160:Q160"/>
    <mergeCell ref="P138:P139"/>
    <mergeCell ref="Q138:Q139"/>
    <mergeCell ref="H141:H156"/>
    <mergeCell ref="M141:M156"/>
    <mergeCell ref="B141:B142"/>
    <mergeCell ref="K205:K206"/>
    <mergeCell ref="L205:L206"/>
    <mergeCell ref="N205:N206"/>
    <mergeCell ref="O205:O206"/>
    <mergeCell ref="P205:P206"/>
    <mergeCell ref="Q205:Q206"/>
    <mergeCell ref="B191:B193"/>
    <mergeCell ref="H191:H203"/>
    <mergeCell ref="M191:M203"/>
    <mergeCell ref="B204:B205"/>
    <mergeCell ref="H204:H207"/>
    <mergeCell ref="M204:M207"/>
    <mergeCell ref="F205:F206"/>
    <mergeCell ref="G205:G206"/>
    <mergeCell ref="I205:I206"/>
    <mergeCell ref="J205:J206"/>
    <mergeCell ref="Q208:Q209"/>
    <mergeCell ref="B210:B211"/>
    <mergeCell ref="H210:H222"/>
    <mergeCell ref="M210:M222"/>
    <mergeCell ref="H223:H238"/>
    <mergeCell ref="M223:M238"/>
    <mergeCell ref="K208:K209"/>
    <mergeCell ref="L208:L209"/>
    <mergeCell ref="M208:M209"/>
    <mergeCell ref="N208:N209"/>
    <mergeCell ref="O208:O209"/>
    <mergeCell ref="P208:P209"/>
    <mergeCell ref="B208:B209"/>
    <mergeCell ref="F208:F209"/>
    <mergeCell ref="G208:G209"/>
    <mergeCell ref="H208:H209"/>
    <mergeCell ref="I208:I209"/>
    <mergeCell ref="J208:J209"/>
    <mergeCell ref="B223:B224"/>
    <mergeCell ref="E223:E224"/>
    <mergeCell ref="B239:B240"/>
    <mergeCell ref="H239:H252"/>
    <mergeCell ref="M239:M252"/>
    <mergeCell ref="B253:B254"/>
    <mergeCell ref="H253:H265"/>
    <mergeCell ref="M253:M265"/>
    <mergeCell ref="B288:Q288"/>
    <mergeCell ref="B281:Q281"/>
    <mergeCell ref="B282:Q282"/>
    <mergeCell ref="B283:Q283"/>
    <mergeCell ref="B285:Q285"/>
    <mergeCell ref="B286:Q286"/>
    <mergeCell ref="B287:Q287"/>
    <mergeCell ref="B274:Q274"/>
    <mergeCell ref="B275:Q275"/>
    <mergeCell ref="B276:Q276"/>
    <mergeCell ref="B277:Q277"/>
    <mergeCell ref="B278:N278"/>
    <mergeCell ref="B280:Q280"/>
  </mergeCells>
  <pageMargins left="0.43307086614173229" right="0.31496062992125984" top="0.19685039370078741" bottom="0.59055118110236227" header="0.51181102362204722" footer="0.19685039370078741"/>
  <pageSetup paperSize="9" scale="68" orientation="portrait" r:id="rId1"/>
  <headerFooter alignWithMargins="0">
    <oddFooter>&amp;C&amp;"Times New Roman,Standard"&amp;8&amp;P / 4</oddFooter>
  </headerFooter>
  <rowBreaks count="3" manualBreakCount="3">
    <brk id="99" max="20" man="1"/>
    <brk id="175" max="20" man="1"/>
    <brk id="23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INFO</vt:lpstr>
      <vt:lpstr>L1-21056</vt:lpstr>
      <vt:lpstr>Nciht verw. L2-21057</vt:lpstr>
      <vt:lpstr>'L1-21056'!Заголовки_для_печати</vt:lpstr>
      <vt:lpstr>'Nciht verw. L2-21057'!Заголовки_для_печати</vt:lpstr>
      <vt:lpstr>'L1-21056'!Область_печати</vt:lpstr>
      <vt:lpstr>'Nciht verw. L2-21057'!Область_печати</vt:lpstr>
    </vt:vector>
  </TitlesOfParts>
  <Manager>b.weber@diasys.de</Manager>
  <Company>DiaSys Diagnostic Systems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Sheet TruLab Urine</dc:title>
  <dc:creator>Benno Weber</dc:creator>
  <dc:description>Verlängertes 8835-8836, 11614-11615</dc:description>
  <cp:lastModifiedBy>Тихоненко Татьяна</cp:lastModifiedBy>
  <cp:lastPrinted>2015-08-12T15:48:31Z</cp:lastPrinted>
  <dcterms:created xsi:type="dcterms:W3CDTF">2006-01-13T12:36:06Z</dcterms:created>
  <dcterms:modified xsi:type="dcterms:W3CDTF">2016-06-17T11:25:01Z</dcterms:modified>
</cp:coreProperties>
</file>